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activeTab="1"/>
  </bookViews>
  <sheets>
    <sheet name="COMPANY NAME HERE" sheetId="1" r:id="rId1"/>
    <sheet name="Tasting Notes" sheetId="2" r:id="rId2"/>
  </sheets>
  <definedNames>
    <definedName name="_xlnm.Print_Area" localSheetId="0">'COMPANY NAME HERE'!$A$1:$V$41</definedName>
    <definedName name="_xlnm.Print_Area" localSheetId="1">'Tasting Notes'!$A$13:$J$20</definedName>
    <definedName name="_xlnm.Print_Titles" localSheetId="0">'COMPANY NAME HERE'!$1:$13</definedName>
    <definedName name="_xlnm.Print_Titles" localSheetId="1">'Tasting Notes'!$13:$13</definedName>
  </definedNames>
  <calcPr fullCalcOnLoad="1"/>
</workbook>
</file>

<file path=xl/sharedStrings.xml><?xml version="1.0" encoding="utf-8"?>
<sst xmlns="http://schemas.openxmlformats.org/spreadsheetml/2006/main" count="229" uniqueCount="164">
  <si>
    <t>MWW CODE</t>
  </si>
  <si>
    <t>PRODUCT</t>
  </si>
  <si>
    <t>VINTAGE</t>
  </si>
  <si>
    <t xml:space="preserve"> REGION/COUNTRY</t>
  </si>
  <si>
    <t>SELL COST INC VAT</t>
  </si>
  <si>
    <t>SELL COST EX VAT</t>
  </si>
  <si>
    <t>OFFER COST INC VAT</t>
  </si>
  <si>
    <t>OFFER COST EX VAT</t>
  </si>
  <si>
    <t>UNIT SELL INC VAT</t>
  </si>
  <si>
    <t>STANDARD % GP</t>
  </si>
  <si>
    <t>OFFER % GP</t>
  </si>
  <si>
    <t>STANDARD CASH GP</t>
  </si>
  <si>
    <t>125ML GLASS INC VAT</t>
  </si>
  <si>
    <t>125ML GLASS % GP</t>
  </si>
  <si>
    <t>175ML GLASS INC VAT</t>
  </si>
  <si>
    <t>175ML GLASS % GP</t>
  </si>
  <si>
    <t>250ML GLASS INC VAT</t>
  </si>
  <si>
    <t>250ML GLASS % GP</t>
  </si>
  <si>
    <t>Grape</t>
  </si>
  <si>
    <t>DESCRIPTION</t>
  </si>
  <si>
    <t>Veggie</t>
  </si>
  <si>
    <t>%ABV</t>
  </si>
  <si>
    <t>IWC Medal</t>
  </si>
  <si>
    <t>Closure</t>
  </si>
  <si>
    <t>COUNTRY</t>
  </si>
  <si>
    <t>Chardonnay</t>
  </si>
  <si>
    <t>1</t>
  </si>
  <si>
    <t>12.5%</t>
  </si>
  <si>
    <t>Screwcap</t>
  </si>
  <si>
    <t>Chenin Blanc</t>
  </si>
  <si>
    <t xml:space="preserve">Chenin Blanc is originally from the Loire in France but the South Africans have really made a name for this grape variety. </t>
  </si>
  <si>
    <t>An aromatic wine with hints of tropical and citrus fruit on the nose and tastes of pinapple and pears on the palate backed up with a firm acidity.</t>
  </si>
  <si>
    <t>A soft, fresh fruity wine that goes perfectly with grilled seafood.</t>
  </si>
  <si>
    <t>2</t>
  </si>
  <si>
    <t>Pinot Grigio, Garganega</t>
  </si>
  <si>
    <t>Garganega and Pinot Grigio are both important variety of white wine grape grown in the Veneto region and perfectly complement each other when blended together.</t>
  </si>
  <si>
    <t>Light in colour, refreshing, and crisp and with aromas of limes, grapefruits and lemons making this well balanced wine very easy to drink.</t>
  </si>
  <si>
    <t>A perfect apéritif for easy drinking.</t>
  </si>
  <si>
    <t>12%</t>
  </si>
  <si>
    <t>Malbec</t>
  </si>
  <si>
    <t xml:space="preserve">The Mendoza region is Argentina most important wine growing region and it is where the best Malbec in the world is grown. The variety of altitudes and the fantastic quality of the soil makes this area a wine growers paradise. </t>
  </si>
  <si>
    <t>Deep ruby coloured with smoky black fruits of cassis, blackberry and spice.  The concentration of the wine performs well above its price point with soft tannins and a long finish.</t>
  </si>
  <si>
    <t xml:space="preserve">Eminently drinkable on its own or with red meat and strong cheeses. </t>
  </si>
  <si>
    <t>D</t>
  </si>
  <si>
    <t>13%</t>
  </si>
  <si>
    <t>Tempranillo</t>
  </si>
  <si>
    <t>This wine is made from grapes sourced in the northern region of Spain, Rioja. Made from the Tempranillo grape this is a very soft and approachable style of Rioja.</t>
  </si>
  <si>
    <t>Violet in colour and soft and fruity in style. Warm, plummy aromas tinged with subtle spice and vanilla</t>
  </si>
  <si>
    <t>A soft fruity Rioja with a hint of spice that goes well with spicy cured meats</t>
  </si>
  <si>
    <t>C</t>
  </si>
  <si>
    <t>14%</t>
  </si>
  <si>
    <t>Cork</t>
  </si>
  <si>
    <t>Shiraz</t>
  </si>
  <si>
    <t>A medium weight red, with a pleasing balance between ripe fruit and savoury, earthy notes on the nose. The palate is succulent and mouth-filling, with lashings of red berry and brambles.</t>
  </si>
  <si>
    <t>Merlot</t>
  </si>
  <si>
    <t>Red Wine</t>
  </si>
  <si>
    <t>14 434</t>
  </si>
  <si>
    <t>Marques Calado Tempranillo</t>
  </si>
  <si>
    <t>Spain</t>
  </si>
  <si>
    <t>Investment into the winemaking industry in Cariñena has meant their Tempranillo is a softer, more mellow, easy drinking red rather than the heavy style of other areas</t>
  </si>
  <si>
    <t xml:space="preserve">Classic Tempranillo notes of dark cherry and blackcurrant are lifted by a hint of dried flowers and spice. Superbly balanced, the fruits of the forest flavours are perfectly complemented by soft tannins. </t>
  </si>
  <si>
    <t>Approachable and good value, to be drunk now with grilled meats and steaks.</t>
  </si>
  <si>
    <t>19 036</t>
  </si>
  <si>
    <t>Two Ridge Trail Merlot</t>
  </si>
  <si>
    <t>2011</t>
  </si>
  <si>
    <t>Australia</t>
  </si>
  <si>
    <t xml:space="preserve">This Merlot is sourced from a range of vineyard sites and sees little oak, giving a fruity, early drinking style. </t>
  </si>
  <si>
    <t>An inviting nose of plum, earth and eucalyptus leads into a palate of blackberry and raspberry, with a supple texture and a satisfying fruit sweetness.</t>
  </si>
  <si>
    <t>Pair with all manner of meat dishes and rich pasta sauces.</t>
  </si>
  <si>
    <t>19 091</t>
  </si>
  <si>
    <t>Five Foot Track Shiraz</t>
  </si>
  <si>
    <t xml:space="preserve"> The Shiraz grapes used for this wine are sourced from partner wineries around the Sout Eastern region then used to produce this beautiful soft style of Aussie Shiraz</t>
  </si>
  <si>
    <t>Great on its own or serve with spiced red meat dishes such as steaks, lamb kebabs or grilled chops.</t>
  </si>
  <si>
    <t>39 275</t>
  </si>
  <si>
    <t>Mountain View Cabernet Sauvignon</t>
  </si>
  <si>
    <t>2012</t>
  </si>
  <si>
    <t>Chile</t>
  </si>
  <si>
    <t>Cabernet Sauvignon</t>
  </si>
  <si>
    <t xml:space="preserve">Luis Felipe Edwards bought his first vineyard, the 60-hectare Fundo San José estate in the Colchagua Valley, in 1976 and has since grown his winery into the largest family-owned winery in Chile. Today, the head winemaker is Nicolas Bizzarri, formerly of Mondavi. </t>
  </si>
  <si>
    <t>Fruity flavours of plum and blackcurrant, with a cassis-like concentration, lifted by subtle green-pepper-like savoury tinges. Easy-going tannins provide a ripe and friendly mouthfeel.</t>
  </si>
  <si>
    <t>Drink with simple, well-seasoned red meat dishes, such as merguez sausage.</t>
  </si>
  <si>
    <t>40 082</t>
  </si>
  <si>
    <t>Aires Andinos Malbec</t>
  </si>
  <si>
    <t>Argentina</t>
  </si>
  <si>
    <t>14 472</t>
  </si>
  <si>
    <t>Los Bailadores Rioja</t>
  </si>
  <si>
    <t>06 275</t>
  </si>
  <si>
    <t>2010</t>
  </si>
  <si>
    <t>Rhône</t>
  </si>
  <si>
    <t>Grenache, Syrah, Mourvedre, Carignan - VEGETARIAN</t>
  </si>
  <si>
    <t>Vidal-Fleury is the Rhône Valley's oldest continuously-operating winery, established in 1781. Today, head winemaker is Guy Sarton du Jonchay, whose experience takes in Bordeaux, Australia's Rosemount Estate and Cavas de Weinert of Argentina.</t>
  </si>
  <si>
    <t xml:space="preserve">Brilliant garnet in colour, with a classic Rhône nose of bramble fruits and heady spice. The medium-bodied palate has fresh and snappy red fruit surrounded by firm and persistent tannins. </t>
  </si>
  <si>
    <t>Serve alongside Lyonnaise sausage or a herby cassoulet with duck confit.</t>
  </si>
  <si>
    <t>White Wine</t>
  </si>
  <si>
    <t>14 435</t>
  </si>
  <si>
    <t>Marques Calado Macabeo</t>
  </si>
  <si>
    <t>Macabeo</t>
  </si>
  <si>
    <t>Macabeo is perfectly suited to the northern Spanish climate which allow the grapes to ripen slowly and make a fantastic soft fruity wine.</t>
  </si>
  <si>
    <t>Fresh, floral aromas reminiscent of aromatic herbs, the smooth and velvety palate is fruit driven with citrus and tropical flavours.</t>
  </si>
  <si>
    <t>Refreshing and juicy, this is a great ‘anytime’ wine, which will be fantastic on its own or with a light meal.</t>
  </si>
  <si>
    <t>13 810</t>
  </si>
  <si>
    <t>Alfredini Pinot Grigio</t>
  </si>
  <si>
    <t>Italy</t>
  </si>
  <si>
    <t>39 298</t>
  </si>
  <si>
    <t>Flor Del Fuego Chardonnay</t>
  </si>
  <si>
    <t xml:space="preserve">This is a fruit-focused Chardonnay enhanced by brief ageing on its lees which gives extra complexity. </t>
  </si>
  <si>
    <t>Fresh and clean, with the typical apple and citrus fruit giving way to a softer, peachier, almost tropical flavour. Refreshing and easy to drink, with a soft-edged acidic lift.</t>
  </si>
  <si>
    <t>A great all-rounder. Partners well with chicken, but just as good to drink on its own.</t>
  </si>
  <si>
    <t>39 296</t>
  </si>
  <si>
    <t>Vina Carrasco Sauvignon Blanc</t>
  </si>
  <si>
    <t>Sauvignon Blanc</t>
  </si>
  <si>
    <t>This is the largest family-owned winery in Chile, with vineyards throughout Colchagua, Maule and Leyda. The best grapes can therefore be sourced from such a wide area.</t>
  </si>
  <si>
    <t>Thoroughly citrussy on the nose, with fresh lime and lemon forming the aromatic backdrop. More citrus on the palate, accompanied by a riper hint of pineapple, and mouthwatering acidity.</t>
  </si>
  <si>
    <t>Partner with a herbaceous salad, or with all manner of fish and seafood.</t>
  </si>
  <si>
    <t>20 250</t>
  </si>
  <si>
    <t>Bantry Bay Chenin Blanc</t>
  </si>
  <si>
    <t>South Africa</t>
  </si>
  <si>
    <t>37 295</t>
  </si>
  <si>
    <t>Fathom's Sauvignon Blanc</t>
  </si>
  <si>
    <t>New Zealand</t>
  </si>
  <si>
    <t>A superb value Sauvignon Blanc from New Zealand. Grapes are sourced from a number of partner growers and made in a way that captures the lively fruit flavours.</t>
  </si>
  <si>
    <t>Typical of Kiwi Sauvignon, the bouquet springs from the glass, offering plumes of citrus, green grass and elderflower. The palate is a burst of crisp grapefruit and gooseberry flavours.</t>
  </si>
  <si>
    <t>Drink with dressed salads, seafood or light risottos.</t>
  </si>
  <si>
    <t>04 176</t>
  </si>
  <si>
    <t>Burgundy</t>
  </si>
  <si>
    <t>Nowhere else in the winemaking world does Chardonnay respond to the terroir to produce the same flavours reminiscent of stones and minerals, making a good  Chablis such a classic.</t>
  </si>
  <si>
    <t xml:space="preserve">Lively and fresh with clean citrus aromas. Crisp, fruity and steely dry on the palate. The finish is long and lean. </t>
  </si>
  <si>
    <t>This is a perfect partner for lightly grilled fish, seafood risotto and goats' cheese</t>
  </si>
  <si>
    <t>11.5%</t>
  </si>
  <si>
    <t>Rosé Wine</t>
  </si>
  <si>
    <t>08 156</t>
  </si>
  <si>
    <t>Marques Calado Rosé</t>
  </si>
  <si>
    <t>Garnacha</t>
  </si>
  <si>
    <t xml:space="preserve">This favourite comes from a province north-west of Zaragoza that enjoys an excellent climate for viticulture. A short maceration gives a light, delicate and easy-drinking style. </t>
  </si>
  <si>
    <t>An intense pink wine with plenty of juicy berry fruit. Strawberry and raspberry flavours are complemented by a creamy texture and crisp, refreshing acidity.</t>
  </si>
  <si>
    <t xml:space="preserve">A perfect summertime apéritif! </t>
  </si>
  <si>
    <t>13.%</t>
  </si>
  <si>
    <t>08 200</t>
  </si>
  <si>
    <t>South of France</t>
  </si>
  <si>
    <t>Sparkling Wine</t>
  </si>
  <si>
    <t>NV</t>
  </si>
  <si>
    <t>23 009</t>
  </si>
  <si>
    <t>23 298</t>
  </si>
  <si>
    <t xml:space="preserve">Prosecco Corte Alta </t>
  </si>
  <si>
    <t>22 021</t>
  </si>
  <si>
    <t>Champagne</t>
  </si>
  <si>
    <t xml:space="preserve">Codorníu Rosado </t>
  </si>
  <si>
    <t xml:space="preserve">J de Telmont Grande Réserve </t>
  </si>
  <si>
    <t>Côtes du Rhône, Vidal-Fleury (a premium option)</t>
  </si>
  <si>
    <t>Chablis Jacques Decharmes (a premium option)</t>
  </si>
  <si>
    <t>Zinfandel</t>
  </si>
  <si>
    <t>Prepared by:</t>
  </si>
  <si>
    <t>Customer:</t>
  </si>
  <si>
    <t>Date:</t>
  </si>
  <si>
    <t>Wine Costing Calculator</t>
  </si>
  <si>
    <t>Onecall Hospitality Limited</t>
  </si>
  <si>
    <t>KEY:</t>
  </si>
  <si>
    <t>Do not amend fields shaded in Dark Grey</t>
  </si>
  <si>
    <t>GRAPE</t>
  </si>
  <si>
    <t>VEGGIE</t>
  </si>
  <si>
    <t>IWC MEDAL</t>
  </si>
  <si>
    <t>CLOSURE</t>
  </si>
  <si>
    <t xml:space="preserve">The information in this document is confidential. You can download content and print copies of the information, only for your own personal use. All other rights are reserved. Unauthorized reproduction, modification, and or distribution are not permitted. No loss or costs incurred arising from this document content will be accepted by Onecall Hospitality Limited. The advice given is for guidance only. Copyright ©  Onecall Hospitality  www.onecallhospitality.com
Document Ref: OCH_WCC267
</t>
  </si>
  <si>
    <t xml:space="preserve">Date: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</si>
</sst>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0.000"/>
    <numFmt numFmtId="167" formatCode="0.000_)"/>
    <numFmt numFmtId="168" formatCode="&quot;£&quot;#,##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0"/>
      <color indexed="10"/>
      <name val="Calibri"/>
      <family val="2"/>
    </font>
    <font>
      <sz val="10"/>
      <name val="Calibri"/>
      <family val="2"/>
    </font>
    <font>
      <b/>
      <sz val="12"/>
      <color indexed="10"/>
      <name val="Calibri"/>
      <family val="2"/>
    </font>
    <font>
      <sz val="12"/>
      <name val="Calibri"/>
      <family val="2"/>
    </font>
    <font>
      <sz val="12"/>
      <color indexed="10"/>
      <name val="Calibri"/>
      <family val="2"/>
    </font>
    <font>
      <b/>
      <sz val="10"/>
      <name val="Calibri"/>
      <family val="2"/>
    </font>
    <font>
      <sz val="10"/>
      <color indexed="10"/>
      <name val="Calibri"/>
      <family val="2"/>
    </font>
    <font>
      <sz val="10"/>
      <color indexed="8"/>
      <name val="Calibri"/>
      <family val="2"/>
    </font>
    <font>
      <sz val="10"/>
      <color indexed="54"/>
      <name val="Calibri"/>
      <family val="2"/>
    </font>
    <font>
      <sz val="72"/>
      <color indexed="23"/>
      <name val="Calibri"/>
      <family val="2"/>
    </font>
    <font>
      <b/>
      <sz val="14"/>
      <color indexed="57"/>
      <name val="Calibri"/>
      <family val="2"/>
    </font>
    <font>
      <sz val="12"/>
      <color indexed="57"/>
      <name val="Calibri"/>
      <family val="2"/>
    </font>
    <font>
      <sz val="10"/>
      <color indexed="30"/>
      <name val="Calibri"/>
      <family val="2"/>
    </font>
    <font>
      <sz val="12"/>
      <color indexed="8"/>
      <name val="Calibri"/>
      <family val="2"/>
    </font>
    <font>
      <b/>
      <sz val="12"/>
      <color indexed="57"/>
      <name val="Calibri"/>
      <family val="2"/>
    </font>
    <font>
      <b/>
      <sz val="10"/>
      <color indexed="57"/>
      <name val="Calibri"/>
      <family val="2"/>
    </font>
    <font>
      <sz val="10"/>
      <color indexed="57"/>
      <name val="Arial"/>
      <family val="2"/>
    </font>
    <font>
      <sz val="72"/>
      <color theme="0" tint="-0.4999699890613556"/>
      <name val="Calibri"/>
      <family val="2"/>
    </font>
    <font>
      <b/>
      <sz val="14"/>
      <color rgb="FF336665"/>
      <name val="Calibri"/>
      <family val="2"/>
    </font>
    <font>
      <sz val="12"/>
      <color rgb="FF336665"/>
      <name val="Calibri"/>
      <family val="2"/>
    </font>
    <font>
      <b/>
      <sz val="12"/>
      <color rgb="FF336665"/>
      <name val="Calibri"/>
      <family val="2"/>
    </font>
    <font>
      <b/>
      <sz val="10"/>
      <color rgb="FF336665"/>
      <name val="Calibri"/>
      <family val="2"/>
    </font>
    <font>
      <sz val="10"/>
      <color rgb="FF336665"/>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style="thin"/>
    </border>
    <border>
      <left style="thin">
        <color theme="0"/>
      </left>
      <right style="thin">
        <color theme="0"/>
      </right>
      <top>
        <color indexed="63"/>
      </top>
      <bottom style="thin"/>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8">
    <xf numFmtId="0" fontId="0" fillId="0" borderId="0" xfId="0" applyAlignment="1">
      <alignment/>
    </xf>
    <xf numFmtId="0" fontId="20" fillId="24" borderId="10" xfId="0" applyFont="1" applyFill="1" applyBorder="1" applyAlignment="1">
      <alignment/>
    </xf>
    <xf numFmtId="0" fontId="20" fillId="24" borderId="11" xfId="0" applyFont="1" applyFill="1" applyBorder="1" applyAlignment="1">
      <alignment/>
    </xf>
    <xf numFmtId="0" fontId="20" fillId="24" borderId="11" xfId="0" applyFont="1" applyFill="1" applyBorder="1" applyAlignment="1">
      <alignment horizontal="left"/>
    </xf>
    <xf numFmtId="165" fontId="21" fillId="24" borderId="11" xfId="0" applyNumberFormat="1" applyFont="1" applyFill="1" applyBorder="1" applyAlignment="1">
      <alignment horizontal="center"/>
    </xf>
    <xf numFmtId="0" fontId="20" fillId="24" borderId="11" xfId="0" applyFont="1" applyFill="1" applyBorder="1" applyAlignment="1">
      <alignment horizontal="center"/>
    </xf>
    <xf numFmtId="165" fontId="20" fillId="24" borderId="11" xfId="0" applyNumberFormat="1" applyFont="1" applyFill="1" applyBorder="1" applyAlignment="1">
      <alignment horizontal="center"/>
    </xf>
    <xf numFmtId="7" fontId="22" fillId="24" borderId="11" xfId="44" applyNumberFormat="1" applyFont="1" applyFill="1" applyBorder="1" applyAlignment="1">
      <alignment horizontal="center"/>
    </xf>
    <xf numFmtId="165" fontId="23" fillId="24" borderId="11" xfId="60" applyNumberFormat="1" applyFont="1" applyFill="1" applyBorder="1" applyAlignment="1">
      <alignment horizontal="center"/>
    </xf>
    <xf numFmtId="164" fontId="22" fillId="24" borderId="11" xfId="60" applyNumberFormat="1" applyFont="1" applyFill="1" applyBorder="1" applyAlignment="1">
      <alignment horizontal="center"/>
    </xf>
    <xf numFmtId="10" fontId="23" fillId="24" borderId="11" xfId="60" applyNumberFormat="1" applyFont="1" applyFill="1" applyBorder="1" applyAlignment="1">
      <alignment horizontal="center"/>
    </xf>
    <xf numFmtId="4" fontId="20" fillId="24" borderId="11" xfId="0" applyNumberFormat="1" applyFont="1" applyFill="1" applyBorder="1" applyAlignment="1">
      <alignment horizontal="center"/>
    </xf>
    <xf numFmtId="10" fontId="23" fillId="24" borderId="11" xfId="0" applyNumberFormat="1" applyFont="1" applyFill="1" applyBorder="1" applyAlignment="1">
      <alignment horizontal="center"/>
    </xf>
    <xf numFmtId="0" fontId="20" fillId="20" borderId="11" xfId="0" applyFont="1" applyFill="1" applyBorder="1" applyAlignment="1">
      <alignment/>
    </xf>
    <xf numFmtId="0" fontId="20" fillId="20" borderId="0" xfId="0" applyFont="1" applyFill="1" applyBorder="1" applyAlignment="1">
      <alignment/>
    </xf>
    <xf numFmtId="0" fontId="20" fillId="25" borderId="0" xfId="0" applyFont="1" applyFill="1" applyBorder="1" applyAlignment="1">
      <alignment/>
    </xf>
    <xf numFmtId="0" fontId="24" fillId="24" borderId="12" xfId="0" applyFont="1" applyFill="1" applyBorder="1" applyAlignment="1">
      <alignment/>
    </xf>
    <xf numFmtId="0" fontId="24" fillId="24" borderId="0" xfId="0" applyFont="1" applyFill="1" applyBorder="1" applyAlignment="1">
      <alignment/>
    </xf>
    <xf numFmtId="0" fontId="20" fillId="24" borderId="0" xfId="0" applyFont="1" applyFill="1" applyBorder="1" applyAlignment="1">
      <alignment/>
    </xf>
    <xf numFmtId="0" fontId="20" fillId="24" borderId="0" xfId="0" applyFont="1" applyFill="1" applyBorder="1" applyAlignment="1">
      <alignment horizontal="left"/>
    </xf>
    <xf numFmtId="165" fontId="21" fillId="24" borderId="0" xfId="0" applyNumberFormat="1" applyFont="1" applyFill="1" applyBorder="1" applyAlignment="1">
      <alignment horizontal="center"/>
    </xf>
    <xf numFmtId="0" fontId="24" fillId="24" borderId="0" xfId="0" applyFont="1" applyFill="1" applyBorder="1" applyAlignment="1">
      <alignment horizontal="center"/>
    </xf>
    <xf numFmtId="165" fontId="24" fillId="24" borderId="0" xfId="0" applyNumberFormat="1" applyFont="1" applyFill="1" applyBorder="1" applyAlignment="1">
      <alignment horizontal="center"/>
    </xf>
    <xf numFmtId="0" fontId="20" fillId="24" borderId="0" xfId="0" applyFont="1" applyFill="1" applyBorder="1" applyAlignment="1">
      <alignment horizontal="center"/>
    </xf>
    <xf numFmtId="7" fontId="22" fillId="24" borderId="0" xfId="44" applyNumberFormat="1" applyFont="1" applyFill="1" applyBorder="1" applyAlignment="1">
      <alignment horizontal="center"/>
    </xf>
    <xf numFmtId="165" fontId="23" fillId="24" borderId="0" xfId="60" applyNumberFormat="1" applyFont="1" applyFill="1" applyBorder="1" applyAlignment="1">
      <alignment horizontal="center"/>
    </xf>
    <xf numFmtId="164" fontId="22" fillId="24" borderId="0" xfId="60" applyNumberFormat="1" applyFont="1" applyFill="1" applyBorder="1" applyAlignment="1">
      <alignment horizontal="center"/>
    </xf>
    <xf numFmtId="10" fontId="25" fillId="24" borderId="0" xfId="60" applyNumberFormat="1" applyFont="1" applyFill="1" applyBorder="1" applyAlignment="1">
      <alignment horizontal="center"/>
    </xf>
    <xf numFmtId="4" fontId="24" fillId="24" borderId="0" xfId="0" applyNumberFormat="1" applyFont="1" applyFill="1" applyBorder="1" applyAlignment="1">
      <alignment horizontal="center"/>
    </xf>
    <xf numFmtId="10" fontId="25" fillId="24" borderId="0" xfId="0" applyNumberFormat="1" applyFont="1" applyFill="1" applyBorder="1" applyAlignment="1">
      <alignment horizontal="center"/>
    </xf>
    <xf numFmtId="0" fontId="24" fillId="20" borderId="0" xfId="0" applyFont="1" applyFill="1" applyBorder="1" applyAlignment="1">
      <alignment/>
    </xf>
    <xf numFmtId="0" fontId="24" fillId="25" borderId="0" xfId="0" applyFont="1" applyFill="1" applyBorder="1" applyAlignment="1">
      <alignment/>
    </xf>
    <xf numFmtId="0" fontId="24" fillId="24" borderId="0" xfId="0" applyFont="1" applyFill="1" applyBorder="1" applyAlignment="1">
      <alignment horizontal="left"/>
    </xf>
    <xf numFmtId="1" fontId="26" fillId="24" borderId="13" xfId="60" applyNumberFormat="1" applyFont="1" applyFill="1" applyBorder="1" applyAlignment="1" applyProtection="1">
      <alignment horizontal="center" vertical="top" wrapText="1"/>
      <protection/>
    </xf>
    <xf numFmtId="0" fontId="26" fillId="24" borderId="13" xfId="0" applyFont="1" applyFill="1" applyBorder="1" applyAlignment="1">
      <alignment horizontal="center" vertical="top" wrapText="1"/>
    </xf>
    <xf numFmtId="164" fontId="26" fillId="20" borderId="13" xfId="60" applyNumberFormat="1" applyFont="1" applyFill="1" applyBorder="1" applyAlignment="1">
      <alignment horizontal="center" vertical="top" wrapText="1"/>
    </xf>
    <xf numFmtId="0" fontId="22" fillId="25" borderId="0" xfId="0" applyFont="1" applyFill="1" applyAlignment="1">
      <alignment/>
    </xf>
    <xf numFmtId="0" fontId="26" fillId="25" borderId="0" xfId="0" applyFont="1" applyFill="1" applyAlignment="1">
      <alignment horizontal="center" vertical="top" wrapText="1"/>
    </xf>
    <xf numFmtId="165" fontId="21" fillId="25" borderId="0" xfId="0" applyNumberFormat="1" applyFont="1" applyFill="1" applyAlignment="1">
      <alignment horizontal="center"/>
    </xf>
    <xf numFmtId="165" fontId="22" fillId="25" borderId="0" xfId="0" applyNumberFormat="1" applyFont="1" applyFill="1" applyAlignment="1">
      <alignment horizontal="center"/>
    </xf>
    <xf numFmtId="165" fontId="22" fillId="24" borderId="0" xfId="0" applyNumberFormat="1" applyFont="1" applyFill="1" applyAlignment="1">
      <alignment horizontal="center"/>
    </xf>
    <xf numFmtId="10" fontId="27" fillId="24" borderId="0" xfId="60" applyNumberFormat="1" applyFont="1" applyFill="1" applyAlignment="1">
      <alignment horizontal="center"/>
    </xf>
    <xf numFmtId="10" fontId="27" fillId="25" borderId="0" xfId="60" applyNumberFormat="1" applyFont="1" applyFill="1" applyAlignment="1">
      <alignment horizontal="center"/>
    </xf>
    <xf numFmtId="49" fontId="22" fillId="25" borderId="0" xfId="0" applyNumberFormat="1" applyFont="1" applyFill="1" applyAlignment="1">
      <alignment horizontal="left" vertical="top"/>
    </xf>
    <xf numFmtId="0" fontId="28" fillId="25" borderId="0" xfId="0" applyFont="1" applyFill="1" applyAlignment="1">
      <alignment vertical="center"/>
    </xf>
    <xf numFmtId="0" fontId="22" fillId="25" borderId="0" xfId="0" applyFont="1" applyFill="1" applyAlignment="1">
      <alignment horizontal="left"/>
    </xf>
    <xf numFmtId="0" fontId="22" fillId="25" borderId="0" xfId="0" applyFont="1" applyFill="1" applyAlignment="1">
      <alignment/>
    </xf>
    <xf numFmtId="165" fontId="22" fillId="25" borderId="0" xfId="0" applyNumberFormat="1" applyFont="1" applyFill="1" applyAlignment="1">
      <alignment vertical="top"/>
    </xf>
    <xf numFmtId="164" fontId="22" fillId="24" borderId="0" xfId="60" applyNumberFormat="1" applyFont="1" applyFill="1" applyAlignment="1">
      <alignment horizontal="center"/>
    </xf>
    <xf numFmtId="9" fontId="22" fillId="24" borderId="0" xfId="60" applyFont="1" applyFill="1" applyAlignment="1">
      <alignment horizontal="center"/>
    </xf>
    <xf numFmtId="7" fontId="29" fillId="24" borderId="0" xfId="46" applyNumberFormat="1" applyFont="1" applyFill="1" applyAlignment="1">
      <alignment horizontal="center"/>
    </xf>
    <xf numFmtId="9" fontId="29" fillId="24" borderId="0" xfId="60" applyFont="1" applyFill="1" applyAlignment="1">
      <alignment horizontal="center"/>
    </xf>
    <xf numFmtId="7" fontId="29" fillId="25" borderId="0" xfId="46" applyNumberFormat="1" applyFont="1" applyFill="1" applyAlignment="1">
      <alignment horizontal="center"/>
    </xf>
    <xf numFmtId="164" fontId="22" fillId="25" borderId="0" xfId="60" applyNumberFormat="1" applyFont="1" applyFill="1" applyAlignment="1">
      <alignment horizontal="center"/>
    </xf>
    <xf numFmtId="9" fontId="22" fillId="25" borderId="0" xfId="60" applyFont="1" applyFill="1" applyAlignment="1">
      <alignment horizontal="center"/>
    </xf>
    <xf numFmtId="165" fontId="21" fillId="25" borderId="0" xfId="60" applyNumberFormat="1" applyFont="1" applyFill="1" applyAlignment="1">
      <alignment horizontal="center"/>
    </xf>
    <xf numFmtId="9" fontId="29" fillId="25" borderId="0" xfId="60" applyFont="1" applyFill="1" applyAlignment="1">
      <alignment horizontal="center"/>
    </xf>
    <xf numFmtId="165" fontId="22" fillId="25" borderId="0" xfId="0" applyNumberFormat="1" applyFont="1" applyFill="1" applyAlignment="1">
      <alignment horizontal="center" vertical="top"/>
    </xf>
    <xf numFmtId="9" fontId="22" fillId="25" borderId="0" xfId="60" applyFont="1" applyFill="1" applyAlignment="1">
      <alignment/>
    </xf>
    <xf numFmtId="9" fontId="22" fillId="25" borderId="0" xfId="60" applyFont="1" applyFill="1" applyAlignment="1">
      <alignment horizontal="left" vertical="top"/>
    </xf>
    <xf numFmtId="165" fontId="22" fillId="25" borderId="0" xfId="0" applyNumberFormat="1" applyFont="1" applyFill="1" applyAlignment="1">
      <alignment horizontal="right" vertical="top"/>
    </xf>
    <xf numFmtId="165" fontId="22" fillId="25" borderId="0" xfId="60" applyNumberFormat="1" applyFont="1" applyFill="1" applyAlignment="1">
      <alignment horizontal="center"/>
    </xf>
    <xf numFmtId="165" fontId="21" fillId="25" borderId="0" xfId="0" applyNumberFormat="1" applyFont="1" applyFill="1" applyAlignment="1">
      <alignment horizontal="center" vertical="top"/>
    </xf>
    <xf numFmtId="2" fontId="22" fillId="25" borderId="0" xfId="0" applyNumberFormat="1" applyFont="1" applyFill="1" applyAlignment="1">
      <alignment/>
    </xf>
    <xf numFmtId="165" fontId="22" fillId="25" borderId="0" xfId="0" applyNumberFormat="1" applyFont="1" applyFill="1" applyAlignment="1">
      <alignment/>
    </xf>
    <xf numFmtId="0" fontId="22" fillId="25" borderId="0" xfId="0" applyFont="1" applyFill="1" applyAlignment="1">
      <alignment horizontal="center"/>
    </xf>
    <xf numFmtId="0" fontId="28" fillId="25" borderId="0" xfId="0" applyFont="1" applyFill="1" applyAlignment="1">
      <alignment/>
    </xf>
    <xf numFmtId="0" fontId="22" fillId="25" borderId="0" xfId="60" applyNumberFormat="1" applyFont="1" applyFill="1" applyAlignment="1">
      <alignment/>
    </xf>
    <xf numFmtId="165" fontId="22" fillId="25" borderId="0" xfId="60" applyNumberFormat="1" applyFont="1" applyFill="1" applyAlignment="1">
      <alignment/>
    </xf>
    <xf numFmtId="0" fontId="26" fillId="25" borderId="0" xfId="0" applyFont="1" applyFill="1" applyAlignment="1">
      <alignment horizontal="center"/>
    </xf>
    <xf numFmtId="7" fontId="22" fillId="25" borderId="0" xfId="44" applyNumberFormat="1" applyFont="1" applyFill="1" applyAlignment="1">
      <alignment horizontal="center"/>
    </xf>
    <xf numFmtId="4" fontId="22" fillId="25" borderId="0" xfId="0" applyNumberFormat="1" applyFont="1" applyFill="1" applyAlignment="1">
      <alignment horizontal="center"/>
    </xf>
    <xf numFmtId="10" fontId="27" fillId="25" borderId="0" xfId="0" applyNumberFormat="1" applyFont="1" applyFill="1" applyAlignment="1">
      <alignment horizontal="center"/>
    </xf>
    <xf numFmtId="0" fontId="20" fillId="24" borderId="12" xfId="0" applyFont="1" applyFill="1" applyBorder="1" applyAlignment="1">
      <alignment/>
    </xf>
    <xf numFmtId="165" fontId="20" fillId="24" borderId="0" xfId="0" applyNumberFormat="1" applyFont="1" applyFill="1" applyBorder="1" applyAlignment="1">
      <alignment horizontal="center"/>
    </xf>
    <xf numFmtId="10" fontId="23" fillId="24" borderId="0" xfId="60" applyNumberFormat="1" applyFont="1" applyFill="1" applyBorder="1" applyAlignment="1">
      <alignment horizontal="center"/>
    </xf>
    <xf numFmtId="4" fontId="20" fillId="24" borderId="0" xfId="0" applyNumberFormat="1" applyFont="1" applyFill="1" applyBorder="1" applyAlignment="1">
      <alignment horizontal="center"/>
    </xf>
    <xf numFmtId="10" fontId="23" fillId="24" borderId="0" xfId="0" applyNumberFormat="1" applyFont="1" applyFill="1" applyBorder="1" applyAlignment="1">
      <alignment horizontal="center"/>
    </xf>
    <xf numFmtId="10" fontId="38" fillId="24" borderId="0" xfId="0" applyNumberFormat="1" applyFont="1" applyFill="1" applyBorder="1" applyAlignment="1">
      <alignment horizontal="right"/>
    </xf>
    <xf numFmtId="10" fontId="39" fillId="24" borderId="0" xfId="0" applyNumberFormat="1" applyFont="1" applyFill="1" applyBorder="1" applyAlignment="1">
      <alignment horizontal="right"/>
    </xf>
    <xf numFmtId="0" fontId="39" fillId="24" borderId="0" xfId="0" applyFont="1" applyFill="1" applyAlignment="1">
      <alignment horizontal="right" vertical="center"/>
    </xf>
    <xf numFmtId="0" fontId="40" fillId="24" borderId="0" xfId="0" applyFont="1" applyFill="1" applyAlignment="1">
      <alignment horizontal="right" vertical="center"/>
    </xf>
    <xf numFmtId="164" fontId="26" fillId="26" borderId="14" xfId="60" applyNumberFormat="1" applyFont="1" applyFill="1" applyBorder="1" applyAlignment="1">
      <alignment horizontal="center"/>
    </xf>
    <xf numFmtId="0" fontId="20" fillId="26" borderId="14" xfId="0" applyFont="1" applyFill="1" applyBorder="1" applyAlignment="1">
      <alignment horizontal="center"/>
    </xf>
    <xf numFmtId="0" fontId="26" fillId="26" borderId="0" xfId="0" applyFont="1" applyFill="1" applyAlignment="1">
      <alignment horizontal="center" vertical="top" wrapText="1"/>
    </xf>
    <xf numFmtId="0" fontId="22" fillId="26" borderId="0" xfId="0" applyFont="1" applyFill="1" applyAlignment="1">
      <alignment/>
    </xf>
    <xf numFmtId="165" fontId="33" fillId="26" borderId="0" xfId="0" applyNumberFormat="1" applyFont="1" applyFill="1" applyAlignment="1">
      <alignment/>
    </xf>
    <xf numFmtId="165" fontId="26" fillId="26" borderId="0" xfId="0" applyNumberFormat="1" applyFont="1" applyFill="1" applyAlignment="1">
      <alignment horizontal="center" vertical="top" wrapText="1"/>
    </xf>
    <xf numFmtId="0" fontId="22" fillId="26" borderId="0" xfId="0" applyFont="1" applyFill="1" applyAlignment="1">
      <alignment horizontal="left"/>
    </xf>
    <xf numFmtId="165" fontId="22" fillId="26" borderId="0" xfId="0" applyNumberFormat="1" applyFont="1" applyFill="1" applyAlignment="1">
      <alignment/>
    </xf>
    <xf numFmtId="0" fontId="22" fillId="26" borderId="15" xfId="0" applyFont="1" applyFill="1" applyBorder="1" applyAlignment="1">
      <alignment/>
    </xf>
    <xf numFmtId="0" fontId="26" fillId="26" borderId="15" xfId="0" applyFont="1" applyFill="1" applyBorder="1" applyAlignment="1">
      <alignment horizontal="center" vertical="top" wrapText="1"/>
    </xf>
    <xf numFmtId="165" fontId="21" fillId="27" borderId="16" xfId="0" applyNumberFormat="1" applyFont="1" applyFill="1" applyBorder="1" applyAlignment="1">
      <alignment horizontal="center"/>
    </xf>
    <xf numFmtId="165" fontId="22" fillId="26" borderId="16" xfId="0" applyNumberFormat="1" applyFont="1" applyFill="1" applyBorder="1" applyAlignment="1">
      <alignment horizontal="center"/>
    </xf>
    <xf numFmtId="10" fontId="22" fillId="27" borderId="16" xfId="60" applyNumberFormat="1" applyFont="1" applyFill="1" applyBorder="1" applyAlignment="1">
      <alignment horizontal="center"/>
    </xf>
    <xf numFmtId="165" fontId="26" fillId="26" borderId="16" xfId="0" applyNumberFormat="1" applyFont="1" applyFill="1" applyBorder="1" applyAlignment="1">
      <alignment horizontal="center" vertical="top" wrapText="1"/>
    </xf>
    <xf numFmtId="10" fontId="22" fillId="26" borderId="16" xfId="60" applyNumberFormat="1" applyFont="1" applyFill="1" applyBorder="1" applyAlignment="1">
      <alignment horizontal="center"/>
    </xf>
    <xf numFmtId="10" fontId="27" fillId="27" borderId="16" xfId="60" applyNumberFormat="1" applyFont="1" applyFill="1" applyBorder="1" applyAlignment="1">
      <alignment horizontal="center"/>
    </xf>
    <xf numFmtId="165" fontId="22" fillId="26" borderId="16" xfId="0" applyNumberFormat="1" applyFont="1" applyFill="1" applyBorder="1" applyAlignment="1">
      <alignment/>
    </xf>
    <xf numFmtId="0" fontId="26" fillId="26" borderId="0" xfId="0" applyFont="1" applyFill="1" applyAlignment="1">
      <alignment horizontal="left" vertical="top" wrapText="1"/>
    </xf>
    <xf numFmtId="165" fontId="22" fillId="26" borderId="16" xfId="0" applyNumberFormat="1" applyFont="1" applyFill="1" applyBorder="1" applyAlignment="1">
      <alignment horizontal="center" vertical="top" wrapText="1"/>
    </xf>
    <xf numFmtId="10" fontId="22" fillId="27" borderId="16" xfId="60" applyNumberFormat="1" applyFont="1" applyFill="1" applyBorder="1" applyAlignment="1">
      <alignment horizontal="center" vertical="top" wrapText="1"/>
    </xf>
    <xf numFmtId="10" fontId="22" fillId="26" borderId="16" xfId="60" applyNumberFormat="1" applyFont="1" applyFill="1" applyBorder="1" applyAlignment="1">
      <alignment horizontal="center" vertical="top" wrapText="1"/>
    </xf>
    <xf numFmtId="165" fontId="27" fillId="25" borderId="0" xfId="0" applyNumberFormat="1" applyFont="1" applyFill="1" applyAlignment="1">
      <alignment horizontal="center"/>
    </xf>
    <xf numFmtId="165" fontId="27" fillId="24" borderId="0" xfId="60" applyNumberFormat="1" applyFont="1" applyFill="1" applyAlignment="1">
      <alignment horizontal="center"/>
    </xf>
    <xf numFmtId="165" fontId="27" fillId="25" borderId="0" xfId="60" applyNumberFormat="1" applyFont="1" applyFill="1" applyAlignment="1">
      <alignment horizontal="center"/>
    </xf>
    <xf numFmtId="165" fontId="22" fillId="27" borderId="16" xfId="0" applyNumberFormat="1" applyFont="1" applyFill="1" applyBorder="1" applyAlignment="1">
      <alignment horizontal="center"/>
    </xf>
    <xf numFmtId="165" fontId="22" fillId="27" borderId="16" xfId="0" applyNumberFormat="1" applyFont="1" applyFill="1" applyBorder="1" applyAlignment="1">
      <alignment horizontal="center" vertical="top" wrapText="1"/>
    </xf>
    <xf numFmtId="0" fontId="22" fillId="27" borderId="0" xfId="0" applyFont="1" applyFill="1" applyBorder="1" applyAlignment="1">
      <alignment/>
    </xf>
    <xf numFmtId="0" fontId="0" fillId="24" borderId="0" xfId="0" applyFill="1" applyBorder="1" applyAlignment="1">
      <alignment vertical="top"/>
    </xf>
    <xf numFmtId="0" fontId="0" fillId="24" borderId="0" xfId="0" applyFill="1" applyBorder="1" applyAlignment="1">
      <alignment horizontal="left" vertical="top"/>
    </xf>
    <xf numFmtId="1" fontId="22" fillId="24" borderId="0" xfId="0" applyNumberFormat="1" applyFont="1" applyFill="1" applyBorder="1" applyAlignment="1">
      <alignment horizontal="center" vertical="top"/>
    </xf>
    <xf numFmtId="0" fontId="22" fillId="24" borderId="0" xfId="0" applyFont="1" applyFill="1" applyBorder="1" applyAlignment="1">
      <alignment horizontal="left" vertical="top"/>
    </xf>
    <xf numFmtId="49" fontId="22" fillId="24" borderId="0" xfId="0" applyNumberFormat="1" applyFont="1" applyFill="1" applyBorder="1" applyAlignment="1">
      <alignment horizontal="left" vertical="top"/>
    </xf>
    <xf numFmtId="10" fontId="22" fillId="24" borderId="0" xfId="0" applyNumberFormat="1" applyFont="1" applyFill="1" applyBorder="1" applyAlignment="1">
      <alignment horizontal="left" vertical="top"/>
    </xf>
    <xf numFmtId="0" fontId="34" fillId="24" borderId="0" xfId="0" applyFont="1" applyFill="1" applyBorder="1" applyAlignment="1">
      <alignment vertical="top"/>
    </xf>
    <xf numFmtId="0" fontId="22" fillId="24" borderId="0" xfId="0" applyFont="1" applyFill="1" applyBorder="1" applyAlignment="1">
      <alignment vertical="top"/>
    </xf>
    <xf numFmtId="0" fontId="20" fillId="24" borderId="11" xfId="0" applyFont="1" applyFill="1" applyBorder="1" applyAlignment="1">
      <alignment wrapText="1"/>
    </xf>
    <xf numFmtId="0" fontId="20" fillId="24" borderId="0" xfId="0" applyFont="1" applyFill="1" applyBorder="1" applyAlignment="1">
      <alignment wrapText="1"/>
    </xf>
    <xf numFmtId="0" fontId="0" fillId="24" borderId="0" xfId="0" applyFill="1" applyBorder="1" applyAlignment="1">
      <alignment horizontal="left" vertical="top" wrapText="1"/>
    </xf>
    <xf numFmtId="10" fontId="22" fillId="24" borderId="0" xfId="0" applyNumberFormat="1" applyFont="1" applyFill="1" applyBorder="1" applyAlignment="1">
      <alignment horizontal="left" vertical="top" wrapText="1"/>
    </xf>
    <xf numFmtId="0" fontId="22" fillId="24" borderId="0" xfId="0" applyFont="1" applyFill="1" applyBorder="1" applyAlignment="1">
      <alignment horizontal="left" vertical="top" wrapText="1"/>
    </xf>
    <xf numFmtId="1" fontId="22" fillId="24" borderId="0" xfId="0" applyNumberFormat="1" applyFont="1" applyFill="1" applyBorder="1" applyAlignment="1">
      <alignment horizontal="center" vertical="top" wrapText="1"/>
    </xf>
    <xf numFmtId="49" fontId="22" fillId="24" borderId="0" xfId="0" applyNumberFormat="1" applyFont="1" applyFill="1" applyBorder="1" applyAlignment="1">
      <alignment horizontal="left" vertical="top" wrapText="1"/>
    </xf>
    <xf numFmtId="0" fontId="34" fillId="24" borderId="0" xfId="0" applyFont="1" applyFill="1" applyBorder="1" applyAlignment="1">
      <alignment vertical="top" wrapText="1"/>
    </xf>
    <xf numFmtId="0" fontId="0" fillId="26" borderId="0" xfId="0" applyFill="1" applyBorder="1" applyAlignment="1">
      <alignment vertical="top"/>
    </xf>
    <xf numFmtId="0" fontId="22" fillId="26" borderId="0" xfId="0" applyFont="1" applyFill="1" applyBorder="1" applyAlignment="1">
      <alignment horizontal="left" vertical="top" wrapText="1"/>
    </xf>
    <xf numFmtId="49" fontId="22" fillId="26" borderId="0" xfId="0" applyNumberFormat="1" applyFont="1" applyFill="1" applyBorder="1" applyAlignment="1">
      <alignment horizontal="left" vertical="top" wrapText="1"/>
    </xf>
    <xf numFmtId="10" fontId="22" fillId="26" borderId="0" xfId="0" applyNumberFormat="1" applyFont="1" applyFill="1" applyBorder="1" applyAlignment="1">
      <alignment horizontal="left" vertical="top" wrapText="1"/>
    </xf>
    <xf numFmtId="0" fontId="22" fillId="26" borderId="13" xfId="0" applyFont="1" applyFill="1" applyBorder="1" applyAlignment="1">
      <alignment vertical="top" wrapText="1"/>
    </xf>
    <xf numFmtId="0" fontId="22" fillId="26" borderId="13" xfId="0" applyFont="1" applyFill="1" applyBorder="1" applyAlignment="1">
      <alignment horizontal="center" vertical="top" wrapText="1"/>
    </xf>
    <xf numFmtId="0" fontId="22" fillId="26" borderId="17" xfId="0" applyFont="1" applyFill="1" applyBorder="1" applyAlignment="1">
      <alignment horizontal="left" vertical="top" wrapText="1"/>
    </xf>
    <xf numFmtId="7" fontId="22" fillId="26" borderId="13" xfId="44" applyNumberFormat="1" applyFont="1" applyFill="1" applyBorder="1" applyAlignment="1">
      <alignment horizontal="center" vertical="top" wrapText="1"/>
    </xf>
    <xf numFmtId="7" fontId="22" fillId="27" borderId="18" xfId="44" applyNumberFormat="1" applyFont="1" applyFill="1" applyBorder="1" applyAlignment="1">
      <alignment horizontal="center" vertical="top" wrapText="1"/>
    </xf>
    <xf numFmtId="7" fontId="22" fillId="26" borderId="18" xfId="44" applyNumberFormat="1" applyFont="1" applyFill="1" applyBorder="1" applyAlignment="1">
      <alignment horizontal="center" vertical="top" wrapText="1"/>
    </xf>
    <xf numFmtId="165" fontId="22" fillId="26" borderId="18" xfId="44" applyNumberFormat="1" applyFont="1" applyFill="1" applyBorder="1" applyAlignment="1">
      <alignment horizontal="center" vertical="top" wrapText="1"/>
    </xf>
    <xf numFmtId="164" fontId="22" fillId="27" borderId="18" xfId="60" applyNumberFormat="1" applyFont="1" applyFill="1" applyBorder="1" applyAlignment="1">
      <alignment horizontal="center" vertical="top" wrapText="1"/>
    </xf>
    <xf numFmtId="165" fontId="22" fillId="27" borderId="18" xfId="60" applyNumberFormat="1" applyFont="1" applyFill="1" applyBorder="1" applyAlignment="1">
      <alignment horizontal="center" vertical="top" wrapText="1"/>
    </xf>
    <xf numFmtId="164" fontId="22" fillId="26" borderId="18" xfId="60" applyNumberFormat="1" applyFont="1" applyFill="1" applyBorder="1" applyAlignment="1">
      <alignment horizontal="center" vertical="top" wrapText="1"/>
    </xf>
    <xf numFmtId="10" fontId="22" fillId="27" borderId="18" xfId="60" applyNumberFormat="1" applyFont="1" applyFill="1" applyBorder="1" applyAlignment="1">
      <alignment horizontal="center" vertical="top" wrapText="1"/>
    </xf>
    <xf numFmtId="4" fontId="22" fillId="26" borderId="18" xfId="44" applyNumberFormat="1" applyFont="1" applyFill="1" applyBorder="1" applyAlignment="1">
      <alignment horizontal="center" vertical="top" wrapText="1"/>
    </xf>
    <xf numFmtId="0" fontId="22" fillId="25" borderId="13" xfId="0" applyFont="1" applyFill="1" applyBorder="1" applyAlignment="1">
      <alignment vertical="top" wrapText="1"/>
    </xf>
    <xf numFmtId="0" fontId="20" fillId="25" borderId="13" xfId="0" applyFont="1" applyFill="1" applyBorder="1" applyAlignment="1">
      <alignment vertical="top"/>
    </xf>
    <xf numFmtId="0" fontId="41" fillId="26" borderId="14" xfId="0" applyFont="1" applyFill="1" applyBorder="1" applyAlignment="1">
      <alignment/>
    </xf>
    <xf numFmtId="7" fontId="42" fillId="26" borderId="14" xfId="44" applyNumberFormat="1" applyFont="1" applyFill="1" applyBorder="1" applyAlignment="1">
      <alignment horizontal="center"/>
    </xf>
    <xf numFmtId="1" fontId="24" fillId="24" borderId="0" xfId="60" applyNumberFormat="1" applyFont="1" applyFill="1" applyBorder="1" applyAlignment="1" applyProtection="1">
      <alignment horizontal="center" vertical="top"/>
      <protection/>
    </xf>
    <xf numFmtId="0" fontId="24" fillId="26" borderId="0" xfId="0" applyFont="1" applyFill="1" applyBorder="1" applyAlignment="1">
      <alignment vertical="top"/>
    </xf>
    <xf numFmtId="0" fontId="24" fillId="26" borderId="0" xfId="0" applyFont="1" applyFill="1" applyBorder="1" applyAlignment="1">
      <alignment horizontal="left" vertical="top"/>
    </xf>
    <xf numFmtId="0" fontId="24" fillId="26" borderId="0" xfId="0" applyFont="1" applyFill="1" applyBorder="1" applyAlignment="1">
      <alignment horizontal="left" vertical="top" wrapText="1"/>
    </xf>
    <xf numFmtId="0" fontId="24" fillId="24" borderId="0" xfId="0" applyFont="1" applyFill="1" applyBorder="1" applyAlignment="1">
      <alignment vertical="top"/>
    </xf>
    <xf numFmtId="0" fontId="24" fillId="24" borderId="13" xfId="0" applyFont="1" applyFill="1" applyBorder="1" applyAlignment="1">
      <alignment vertical="top"/>
    </xf>
    <xf numFmtId="49" fontId="22" fillId="25" borderId="0" xfId="0" applyNumberFormat="1" applyFont="1" applyFill="1" applyAlignment="1">
      <alignment horizontal="left" vertical="top" wrapText="1"/>
    </xf>
    <xf numFmtId="165" fontId="42" fillId="26" borderId="14" xfId="0" applyNumberFormat="1" applyFont="1" applyFill="1" applyBorder="1" applyAlignment="1">
      <alignment horizontal="center"/>
    </xf>
    <xf numFmtId="165" fontId="20" fillId="26" borderId="14" xfId="0" applyNumberFormat="1" applyFont="1" applyFill="1" applyBorder="1" applyAlignment="1">
      <alignment horizontal="center"/>
    </xf>
    <xf numFmtId="165" fontId="41" fillId="26" borderId="19" xfId="0" applyNumberFormat="1" applyFont="1" applyFill="1" applyBorder="1" applyAlignment="1">
      <alignment horizontal="left" vertical="top"/>
    </xf>
    <xf numFmtId="165" fontId="41" fillId="26" borderId="20" xfId="0" applyNumberFormat="1" applyFont="1" applyFill="1" applyBorder="1" applyAlignment="1">
      <alignment horizontal="left" vertical="top"/>
    </xf>
    <xf numFmtId="0" fontId="22" fillId="24" borderId="0" xfId="0" applyFont="1" applyFill="1" applyBorder="1" applyAlignment="1">
      <alignment horizontal="left" vertical="top" wrapText="1"/>
    </xf>
    <xf numFmtId="0" fontId="43" fillId="26" borderId="14" xfId="0" applyFont="1" applyFill="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Core Lis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6">
    <dxf>
      <font>
        <color indexed="9"/>
      </font>
    </dxf>
    <dxf>
      <font>
        <color indexed="10"/>
      </font>
    </dxf>
    <dxf>
      <font>
        <color indexed="10"/>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1</xdr:row>
      <xdr:rowOff>9525</xdr:rowOff>
    </xdr:from>
    <xdr:to>
      <xdr:col>2</xdr:col>
      <xdr:colOff>2105025</xdr:colOff>
      <xdr:row>1</xdr:row>
      <xdr:rowOff>914400</xdr:rowOff>
    </xdr:to>
    <xdr:pic>
      <xdr:nvPicPr>
        <xdr:cNvPr id="1" name="Picture 3"/>
        <xdr:cNvPicPr preferRelativeResize="1">
          <a:picLocks noChangeAspect="1"/>
        </xdr:cNvPicPr>
      </xdr:nvPicPr>
      <xdr:blipFill>
        <a:blip r:embed="rId1"/>
        <a:stretch>
          <a:fillRect/>
        </a:stretch>
      </xdr:blipFill>
      <xdr:spPr>
        <a:xfrm>
          <a:off x="209550" y="200025"/>
          <a:ext cx="19907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171450</xdr:rowOff>
    </xdr:from>
    <xdr:to>
      <xdr:col>1</xdr:col>
      <xdr:colOff>2105025</xdr:colOff>
      <xdr:row>1</xdr:row>
      <xdr:rowOff>885825</xdr:rowOff>
    </xdr:to>
    <xdr:pic>
      <xdr:nvPicPr>
        <xdr:cNvPr id="1" name="Picture 4"/>
        <xdr:cNvPicPr preferRelativeResize="1">
          <a:picLocks noChangeAspect="1"/>
        </xdr:cNvPicPr>
      </xdr:nvPicPr>
      <xdr:blipFill>
        <a:blip r:embed="rId1"/>
        <a:stretch>
          <a:fillRect/>
        </a:stretch>
      </xdr:blipFill>
      <xdr:spPr>
        <a:xfrm>
          <a:off x="228600" y="171450"/>
          <a:ext cx="1990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7"/>
  <sheetViews>
    <sheetView zoomScale="75" zoomScaleNormal="75" zoomScalePageLayoutView="0" workbookViewId="0" topLeftCell="A1">
      <pane ySplit="13" topLeftCell="A23" activePane="bottomLeft" state="frozen"/>
      <selection pane="topLeft" activeCell="A1" sqref="A1"/>
      <selection pane="bottomLeft" activeCell="C44" sqref="C44:S44"/>
    </sheetView>
  </sheetViews>
  <sheetFormatPr defaultColWidth="9.140625" defaultRowHeight="12.75"/>
  <cols>
    <col min="1" max="1" width="1.421875" style="36" customWidth="1"/>
    <col min="2" max="2" width="13.8515625" style="36" hidden="1" customWidth="1"/>
    <col min="3" max="3" width="44.57421875" style="36" customWidth="1"/>
    <col min="4" max="4" width="11.140625" style="36" hidden="1" customWidth="1"/>
    <col min="5" max="5" width="22.421875" style="45" bestFit="1" customWidth="1"/>
    <col min="6" max="6" width="23.421875" style="36" hidden="1" customWidth="1"/>
    <col min="7" max="7" width="12.7109375" style="38" customWidth="1"/>
    <col min="8" max="9" width="12.7109375" style="65" hidden="1" customWidth="1"/>
    <col min="10" max="10" width="12.7109375" style="39" customWidth="1"/>
    <col min="11" max="11" width="12.7109375" style="69" customWidth="1"/>
    <col min="12" max="12" width="12.7109375" style="70" hidden="1" customWidth="1"/>
    <col min="13" max="13" width="12.7109375" style="55" customWidth="1"/>
    <col min="14" max="14" width="12.7109375" style="53" hidden="1" customWidth="1"/>
    <col min="15" max="15" width="12.7109375" style="65" hidden="1" customWidth="1"/>
    <col min="16" max="16" width="12.7109375" style="39" customWidth="1"/>
    <col min="17" max="17" width="12.7109375" style="42" customWidth="1"/>
    <col min="18" max="18" width="12.7109375" style="71" customWidth="1"/>
    <col min="19" max="19" width="12.7109375" style="72" customWidth="1"/>
    <col min="20" max="21" width="11.7109375" style="36" hidden="1" customWidth="1"/>
    <col min="22" max="23" width="180.140625" style="36" hidden="1" customWidth="1"/>
    <col min="24" max="24" width="5.7109375" style="36" hidden="1" customWidth="1"/>
    <col min="25" max="28" width="9.140625" style="36" hidden="1" customWidth="1"/>
    <col min="29" max="16384" width="9.140625" style="36" customWidth="1"/>
  </cols>
  <sheetData>
    <row r="1" spans="1:24" s="15" customFormat="1" ht="15" customHeight="1">
      <c r="A1" s="1"/>
      <c r="B1" s="2"/>
      <c r="C1" s="2"/>
      <c r="D1" s="2"/>
      <c r="E1" s="3"/>
      <c r="F1" s="2"/>
      <c r="G1" s="4"/>
      <c r="H1" s="5"/>
      <c r="I1" s="5"/>
      <c r="J1" s="6"/>
      <c r="K1" s="5"/>
      <c r="L1" s="7"/>
      <c r="M1" s="8"/>
      <c r="N1" s="9"/>
      <c r="O1" s="5"/>
      <c r="P1" s="6"/>
      <c r="Q1" s="10"/>
      <c r="R1" s="11"/>
      <c r="S1" s="12"/>
      <c r="T1" s="13"/>
      <c r="U1" s="13"/>
      <c r="V1" s="13"/>
      <c r="W1" s="14"/>
      <c r="X1" s="14"/>
    </row>
    <row r="2" spans="1:24" s="15" customFormat="1" ht="93">
      <c r="A2" s="73"/>
      <c r="B2" s="18"/>
      <c r="C2" s="18"/>
      <c r="D2" s="18"/>
      <c r="E2" s="19"/>
      <c r="F2" s="18"/>
      <c r="G2" s="20"/>
      <c r="H2" s="23"/>
      <c r="I2" s="23"/>
      <c r="J2" s="74"/>
      <c r="K2" s="23"/>
      <c r="L2" s="24"/>
      <c r="M2" s="25"/>
      <c r="N2" s="26"/>
      <c r="O2" s="23"/>
      <c r="P2" s="74"/>
      <c r="Q2" s="75"/>
      <c r="R2" s="76"/>
      <c r="S2" s="78" t="s">
        <v>154</v>
      </c>
      <c r="T2" s="14"/>
      <c r="U2" s="14"/>
      <c r="V2" s="14"/>
      <c r="W2" s="14"/>
      <c r="X2" s="14"/>
    </row>
    <row r="3" spans="1:24" s="15" customFormat="1" ht="15" customHeight="1">
      <c r="A3" s="73"/>
      <c r="B3" s="18"/>
      <c r="C3" s="18"/>
      <c r="D3" s="18"/>
      <c r="E3" s="19"/>
      <c r="F3" s="18"/>
      <c r="G3" s="20"/>
      <c r="H3" s="23"/>
      <c r="I3" s="23"/>
      <c r="J3" s="74"/>
      <c r="K3" s="23"/>
      <c r="L3" s="24"/>
      <c r="M3" s="25"/>
      <c r="N3" s="26"/>
      <c r="O3" s="23"/>
      <c r="P3" s="74"/>
      <c r="Q3" s="75"/>
      <c r="R3" s="76"/>
      <c r="S3" s="79" t="s">
        <v>153</v>
      </c>
      <c r="T3" s="14"/>
      <c r="U3" s="14"/>
      <c r="V3" s="14"/>
      <c r="W3" s="14"/>
      <c r="X3" s="14"/>
    </row>
    <row r="4" spans="1:24" s="15" customFormat="1" ht="15" customHeight="1">
      <c r="A4" s="73"/>
      <c r="B4" s="18"/>
      <c r="C4" s="18"/>
      <c r="D4" s="18"/>
      <c r="E4" s="19"/>
      <c r="F4" s="18"/>
      <c r="G4" s="20"/>
      <c r="H4" s="23"/>
      <c r="I4" s="23"/>
      <c r="J4" s="74"/>
      <c r="K4" s="23"/>
      <c r="L4" s="24"/>
      <c r="M4" s="25"/>
      <c r="N4" s="26"/>
      <c r="O4" s="23"/>
      <c r="P4" s="74"/>
      <c r="Q4" s="75"/>
      <c r="R4" s="76"/>
      <c r="S4" s="77"/>
      <c r="T4" s="14"/>
      <c r="U4" s="14"/>
      <c r="V4" s="14"/>
      <c r="W4" s="14"/>
      <c r="X4" s="14"/>
    </row>
    <row r="5" spans="1:24" s="15" customFormat="1" ht="15" customHeight="1">
      <c r="A5" s="73"/>
      <c r="B5" s="18"/>
      <c r="C5" s="18"/>
      <c r="D5" s="18"/>
      <c r="E5" s="19"/>
      <c r="F5" s="18"/>
      <c r="G5" s="20"/>
      <c r="H5" s="23"/>
      <c r="I5" s="23"/>
      <c r="J5" s="74"/>
      <c r="K5" s="23"/>
      <c r="L5" s="24"/>
      <c r="M5" s="25"/>
      <c r="N5" s="26"/>
      <c r="O5" s="23"/>
      <c r="P5" s="74"/>
      <c r="Q5" s="75"/>
      <c r="R5" s="76"/>
      <c r="S5" s="80" t="s">
        <v>155</v>
      </c>
      <c r="T5" s="14"/>
      <c r="U5" s="14"/>
      <c r="V5" s="14"/>
      <c r="W5" s="14"/>
      <c r="X5" s="14"/>
    </row>
    <row r="6" spans="1:24" s="15" customFormat="1" ht="15" customHeight="1">
      <c r="A6" s="73"/>
      <c r="B6" s="18"/>
      <c r="C6" s="18"/>
      <c r="D6" s="18"/>
      <c r="E6" s="19"/>
      <c r="F6" s="18"/>
      <c r="G6" s="20"/>
      <c r="H6" s="23"/>
      <c r="I6" s="23"/>
      <c r="J6" s="74"/>
      <c r="K6" s="23"/>
      <c r="L6" s="24"/>
      <c r="M6" s="25"/>
      <c r="N6" s="26"/>
      <c r="O6" s="23"/>
      <c r="P6" s="74"/>
      <c r="Q6" s="75"/>
      <c r="R6" s="76"/>
      <c r="S6" s="81"/>
      <c r="T6" s="14"/>
      <c r="U6" s="14"/>
      <c r="V6" s="14"/>
      <c r="W6" s="14"/>
      <c r="X6" s="14"/>
    </row>
    <row r="7" spans="1:24" s="15" customFormat="1" ht="15" customHeight="1">
      <c r="A7" s="73"/>
      <c r="B7" s="18"/>
      <c r="C7" s="18"/>
      <c r="D7" s="18"/>
      <c r="E7" s="19"/>
      <c r="F7" s="18"/>
      <c r="G7" s="20"/>
      <c r="H7" s="23"/>
      <c r="I7" s="23"/>
      <c r="J7" s="74"/>
      <c r="K7" s="23"/>
      <c r="L7" s="24"/>
      <c r="M7" s="25"/>
      <c r="N7" s="26"/>
      <c r="O7" s="23"/>
      <c r="P7" s="74"/>
      <c r="Q7" s="75"/>
      <c r="R7" s="76"/>
      <c r="S7" s="81"/>
      <c r="T7" s="14"/>
      <c r="U7" s="14"/>
      <c r="V7" s="14"/>
      <c r="W7" s="14"/>
      <c r="X7" s="14"/>
    </row>
    <row r="8" spans="1:24" s="15" customFormat="1" ht="15" customHeight="1">
      <c r="A8" s="73"/>
      <c r="B8" s="18"/>
      <c r="C8" s="18"/>
      <c r="D8" s="18"/>
      <c r="E8" s="19"/>
      <c r="F8" s="18"/>
      <c r="G8" s="20"/>
      <c r="H8" s="23"/>
      <c r="I8" s="23"/>
      <c r="J8" s="74"/>
      <c r="K8" s="23"/>
      <c r="L8" s="24"/>
      <c r="M8" s="25"/>
      <c r="N8" s="26"/>
      <c r="O8" s="23"/>
      <c r="P8" s="74"/>
      <c r="Q8" s="75"/>
      <c r="R8" s="76"/>
      <c r="S8" s="81"/>
      <c r="T8" s="14"/>
      <c r="U8" s="14"/>
      <c r="V8" s="14"/>
      <c r="W8" s="14"/>
      <c r="X8" s="14"/>
    </row>
    <row r="9" spans="1:24" s="31" customFormat="1" ht="15" customHeight="1">
      <c r="A9" s="16"/>
      <c r="B9" s="17"/>
      <c r="D9" s="17"/>
      <c r="K9" s="23"/>
      <c r="L9" s="24"/>
      <c r="M9" s="25"/>
      <c r="N9" s="26"/>
      <c r="O9" s="21"/>
      <c r="P9" s="22"/>
      <c r="Q9" s="27"/>
      <c r="R9" s="28"/>
      <c r="S9" s="29"/>
      <c r="T9" s="30"/>
      <c r="U9" s="30"/>
      <c r="V9" s="30"/>
      <c r="W9" s="30"/>
      <c r="X9" s="30"/>
    </row>
    <row r="10" spans="1:24" s="31" customFormat="1" ht="15" customHeight="1">
      <c r="A10" s="16"/>
      <c r="B10" s="17"/>
      <c r="D10" s="17"/>
      <c r="E10" s="143" t="s">
        <v>152</v>
      </c>
      <c r="F10" s="143"/>
      <c r="G10" s="152"/>
      <c r="H10" s="152"/>
      <c r="I10" s="152"/>
      <c r="J10" s="152"/>
      <c r="K10" s="152"/>
      <c r="L10" s="144"/>
      <c r="M10" s="154" t="s">
        <v>151</v>
      </c>
      <c r="N10" s="82"/>
      <c r="O10" s="83"/>
      <c r="P10" s="153"/>
      <c r="Q10" s="153"/>
      <c r="R10" s="153"/>
      <c r="S10" s="153"/>
      <c r="T10" s="30"/>
      <c r="U10" s="30"/>
      <c r="V10" s="30"/>
      <c r="W10" s="30"/>
      <c r="X10" s="30"/>
    </row>
    <row r="11" spans="1:24" s="31" customFormat="1" ht="15" customHeight="1">
      <c r="A11" s="16"/>
      <c r="B11" s="17"/>
      <c r="D11" s="17"/>
      <c r="E11" s="143" t="s">
        <v>153</v>
      </c>
      <c r="F11" s="143"/>
      <c r="G11" s="152"/>
      <c r="H11" s="152"/>
      <c r="I11" s="152"/>
      <c r="J11" s="152"/>
      <c r="K11" s="152"/>
      <c r="L11" s="144"/>
      <c r="M11" s="155"/>
      <c r="N11" s="82"/>
      <c r="O11" s="83"/>
      <c r="P11" s="153"/>
      <c r="Q11" s="153"/>
      <c r="R11" s="153"/>
      <c r="S11" s="153"/>
      <c r="T11" s="30"/>
      <c r="U11" s="30"/>
      <c r="V11" s="30"/>
      <c r="W11" s="30"/>
      <c r="X11" s="30"/>
    </row>
    <row r="12" spans="1:24" s="31" customFormat="1" ht="15" customHeight="1">
      <c r="A12" s="16"/>
      <c r="B12" s="17"/>
      <c r="C12" s="17"/>
      <c r="D12" s="17"/>
      <c r="E12" s="32"/>
      <c r="F12" s="17"/>
      <c r="G12" s="20"/>
      <c r="H12" s="21"/>
      <c r="I12" s="21"/>
      <c r="J12" s="22"/>
      <c r="K12" s="23"/>
      <c r="L12" s="24"/>
      <c r="M12" s="25"/>
      <c r="N12" s="26"/>
      <c r="O12" s="21"/>
      <c r="P12" s="22"/>
      <c r="Q12" s="27"/>
      <c r="R12" s="28"/>
      <c r="S12" s="29"/>
      <c r="T12" s="30"/>
      <c r="U12" s="30"/>
      <c r="V12" s="30"/>
      <c r="W12" s="30"/>
      <c r="X12" s="30"/>
    </row>
    <row r="13" spans="1:28" s="142" customFormat="1" ht="25.5">
      <c r="A13" s="33"/>
      <c r="B13" s="34" t="s">
        <v>0</v>
      </c>
      <c r="C13" s="129" t="s">
        <v>1</v>
      </c>
      <c r="D13" s="130" t="s">
        <v>2</v>
      </c>
      <c r="E13" s="131" t="s">
        <v>3</v>
      </c>
      <c r="F13" s="132" t="s">
        <v>4</v>
      </c>
      <c r="G13" s="133" t="s">
        <v>5</v>
      </c>
      <c r="H13" s="134" t="s">
        <v>6</v>
      </c>
      <c r="I13" s="134" t="s">
        <v>7</v>
      </c>
      <c r="J13" s="135" t="s">
        <v>8</v>
      </c>
      <c r="K13" s="136" t="s">
        <v>9</v>
      </c>
      <c r="L13" s="136" t="s">
        <v>10</v>
      </c>
      <c r="M13" s="137" t="s">
        <v>11</v>
      </c>
      <c r="N13" s="134" t="s">
        <v>12</v>
      </c>
      <c r="O13" s="138" t="s">
        <v>13</v>
      </c>
      <c r="P13" s="135" t="s">
        <v>14</v>
      </c>
      <c r="Q13" s="139" t="s">
        <v>15</v>
      </c>
      <c r="R13" s="140" t="s">
        <v>16</v>
      </c>
      <c r="S13" s="139" t="s">
        <v>17</v>
      </c>
      <c r="T13" s="35" t="s">
        <v>18</v>
      </c>
      <c r="U13" s="35"/>
      <c r="V13" s="141" t="s">
        <v>19</v>
      </c>
      <c r="W13" s="141"/>
      <c r="X13" s="141"/>
      <c r="Y13" s="141" t="s">
        <v>20</v>
      </c>
      <c r="Z13" s="141" t="s">
        <v>21</v>
      </c>
      <c r="AA13" s="141" t="s">
        <v>22</v>
      </c>
      <c r="AB13" s="141" t="s">
        <v>23</v>
      </c>
    </row>
    <row r="14" spans="1:29" s="44" customFormat="1" ht="12.75">
      <c r="A14" s="36"/>
      <c r="B14" s="36"/>
      <c r="C14" s="99" t="s">
        <v>55</v>
      </c>
      <c r="D14" s="85"/>
      <c r="E14" s="90"/>
      <c r="F14" s="86"/>
      <c r="G14" s="92"/>
      <c r="H14" s="93"/>
      <c r="I14" s="93"/>
      <c r="J14" s="93"/>
      <c r="K14" s="94"/>
      <c r="L14" s="94"/>
      <c r="M14" s="92"/>
      <c r="N14" s="95"/>
      <c r="O14" s="96"/>
      <c r="P14" s="93"/>
      <c r="Q14" s="97"/>
      <c r="R14" s="93"/>
      <c r="S14" s="97"/>
      <c r="T14" s="36"/>
      <c r="U14" s="36"/>
      <c r="V14" s="36"/>
      <c r="W14" s="36"/>
      <c r="X14" s="36"/>
      <c r="Y14" s="36"/>
      <c r="Z14" s="36"/>
      <c r="AA14" s="36"/>
      <c r="AB14" s="36"/>
      <c r="AC14" s="43"/>
    </row>
    <row r="15" spans="1:29" s="44" customFormat="1" ht="12.75">
      <c r="A15" s="36"/>
      <c r="B15" s="36" t="s">
        <v>56</v>
      </c>
      <c r="C15" s="88" t="s">
        <v>57</v>
      </c>
      <c r="D15" s="88">
        <v>2012</v>
      </c>
      <c r="E15" s="90" t="s">
        <v>58</v>
      </c>
      <c r="F15" s="86">
        <v>4.65</v>
      </c>
      <c r="G15" s="106">
        <f aca="true" t="shared" si="0" ref="G15:G20">F15/1.2</f>
        <v>3.8750000000000004</v>
      </c>
      <c r="H15" s="93"/>
      <c r="I15" s="93">
        <f aca="true" t="shared" si="1" ref="I15:I20">H15/1.2</f>
        <v>0</v>
      </c>
      <c r="J15" s="98">
        <v>13.5</v>
      </c>
      <c r="K15" s="94">
        <f aca="true" t="shared" si="2" ref="K15:K20">((J15/1.2)-G15)/(J15/1.2)</f>
        <v>0.6555555555555556</v>
      </c>
      <c r="L15" s="94">
        <f aca="true" t="shared" si="3" ref="L15:L20">((J15/1.2)-I15)/(J15/1.2)</f>
        <v>1</v>
      </c>
      <c r="M15" s="106">
        <f aca="true" t="shared" si="4" ref="M15:M20">(J15/1.2)-G15</f>
        <v>7.375</v>
      </c>
      <c r="N15" s="100"/>
      <c r="O15" s="96" t="e">
        <f aca="true" t="shared" si="5" ref="O15:O20">((N15/1.2)-(G15/6))/(N15/1.2)</f>
        <v>#DIV/0!</v>
      </c>
      <c r="P15" s="93">
        <v>3.35</v>
      </c>
      <c r="Q15" s="94">
        <f>((P15/1.2)-(G15/4.29))/(P15/1.2)</f>
        <v>0.6764429600250496</v>
      </c>
      <c r="R15" s="93">
        <v>4.6</v>
      </c>
      <c r="S15" s="94">
        <f>((R15/1.2)-(G15/3))/(R15/1.2)</f>
        <v>0.6630434782608695</v>
      </c>
      <c r="T15" s="36" t="s">
        <v>45</v>
      </c>
      <c r="U15" s="36" t="s">
        <v>59</v>
      </c>
      <c r="V15" s="36" t="s">
        <v>60</v>
      </c>
      <c r="W15" s="36" t="s">
        <v>61</v>
      </c>
      <c r="X15" s="36" t="s">
        <v>49</v>
      </c>
      <c r="Y15" s="36" t="s">
        <v>20</v>
      </c>
      <c r="Z15" s="36" t="s">
        <v>44</v>
      </c>
      <c r="AA15" s="36"/>
      <c r="AB15" s="36" t="s">
        <v>28</v>
      </c>
      <c r="AC15" s="43"/>
    </row>
    <row r="16" spans="1:29" s="44" customFormat="1" ht="12.75">
      <c r="A16" s="36"/>
      <c r="B16" s="36" t="s">
        <v>62</v>
      </c>
      <c r="C16" s="88" t="s">
        <v>63</v>
      </c>
      <c r="D16" s="85" t="s">
        <v>64</v>
      </c>
      <c r="E16" s="90" t="s">
        <v>65</v>
      </c>
      <c r="F16" s="86">
        <v>4.9</v>
      </c>
      <c r="G16" s="106">
        <f t="shared" si="0"/>
        <v>4.083333333333334</v>
      </c>
      <c r="H16" s="93"/>
      <c r="I16" s="93">
        <f t="shared" si="1"/>
        <v>0</v>
      </c>
      <c r="J16" s="98">
        <v>13.95</v>
      </c>
      <c r="K16" s="94">
        <f t="shared" si="2"/>
        <v>0.6487455197132616</v>
      </c>
      <c r="L16" s="94">
        <f t="shared" si="3"/>
        <v>1</v>
      </c>
      <c r="M16" s="106">
        <f t="shared" si="4"/>
        <v>7.541666666666666</v>
      </c>
      <c r="N16" s="100"/>
      <c r="O16" s="96" t="e">
        <f t="shared" si="5"/>
        <v>#DIV/0!</v>
      </c>
      <c r="P16" s="93">
        <v>3.45</v>
      </c>
      <c r="Q16" s="94">
        <f>((P16/1.2)-(G16/4.29))/(P16/1.2)</f>
        <v>0.6689301037127124</v>
      </c>
      <c r="R16" s="93">
        <v>4.75</v>
      </c>
      <c r="S16" s="94">
        <f>((R16/1.2)-(G16/3))/(R16/1.2)</f>
        <v>0.656140350877193</v>
      </c>
      <c r="T16" s="36" t="s">
        <v>54</v>
      </c>
      <c r="U16" s="36" t="s">
        <v>66</v>
      </c>
      <c r="V16" s="36" t="s">
        <v>67</v>
      </c>
      <c r="W16" s="36" t="s">
        <v>68</v>
      </c>
      <c r="X16" s="36" t="s">
        <v>49</v>
      </c>
      <c r="Y16" s="36"/>
      <c r="Z16" s="36" t="s">
        <v>44</v>
      </c>
      <c r="AA16" s="36"/>
      <c r="AB16" s="36" t="s">
        <v>28</v>
      </c>
      <c r="AC16" s="43"/>
    </row>
    <row r="17" spans="1:29" s="44" customFormat="1" ht="12.75">
      <c r="A17" s="36"/>
      <c r="B17" s="36" t="s">
        <v>69</v>
      </c>
      <c r="C17" s="88" t="s">
        <v>70</v>
      </c>
      <c r="D17" s="85" t="s">
        <v>64</v>
      </c>
      <c r="E17" s="90" t="s">
        <v>65</v>
      </c>
      <c r="F17" s="86">
        <v>5.1</v>
      </c>
      <c r="G17" s="106">
        <f t="shared" si="0"/>
        <v>4.25</v>
      </c>
      <c r="H17" s="93"/>
      <c r="I17" s="93">
        <f t="shared" si="1"/>
        <v>0</v>
      </c>
      <c r="J17" s="98">
        <v>14.75</v>
      </c>
      <c r="K17" s="94">
        <f t="shared" si="2"/>
        <v>0.6542372881355932</v>
      </c>
      <c r="L17" s="94">
        <f t="shared" si="3"/>
        <v>1</v>
      </c>
      <c r="M17" s="106">
        <f t="shared" si="4"/>
        <v>8.041666666666668</v>
      </c>
      <c r="N17" s="100"/>
      <c r="O17" s="96" t="e">
        <f t="shared" si="5"/>
        <v>#DIV/0!</v>
      </c>
      <c r="P17" s="93">
        <v>3.55</v>
      </c>
      <c r="Q17" s="94">
        <f>((P17/1.2)-(G17/4.29))/(P17/1.2)</f>
        <v>0.6651236087855806</v>
      </c>
      <c r="R17" s="93">
        <v>4.95</v>
      </c>
      <c r="S17" s="94">
        <f>((R17/1.2)-(G17/3))/(R17/1.2)</f>
        <v>0.6565656565656565</v>
      </c>
      <c r="T17" s="36" t="s">
        <v>52</v>
      </c>
      <c r="U17" s="36" t="s">
        <v>71</v>
      </c>
      <c r="V17" s="36" t="s">
        <v>53</v>
      </c>
      <c r="W17" s="36" t="s">
        <v>72</v>
      </c>
      <c r="X17" s="36" t="s">
        <v>49</v>
      </c>
      <c r="Y17" s="36"/>
      <c r="Z17" s="36" t="s">
        <v>44</v>
      </c>
      <c r="AA17" s="36"/>
      <c r="AB17" s="36" t="s">
        <v>28</v>
      </c>
      <c r="AC17" s="43"/>
    </row>
    <row r="18" spans="1:29" s="44" customFormat="1" ht="12.75">
      <c r="A18" s="36"/>
      <c r="B18" s="36" t="s">
        <v>73</v>
      </c>
      <c r="C18" s="88" t="s">
        <v>74</v>
      </c>
      <c r="D18" s="85" t="s">
        <v>75</v>
      </c>
      <c r="E18" s="90" t="s">
        <v>76</v>
      </c>
      <c r="F18" s="86">
        <v>5.35</v>
      </c>
      <c r="G18" s="106">
        <f t="shared" si="0"/>
        <v>4.458333333333333</v>
      </c>
      <c r="H18" s="93"/>
      <c r="I18" s="93">
        <f t="shared" si="1"/>
        <v>0</v>
      </c>
      <c r="J18" s="98">
        <v>14.95</v>
      </c>
      <c r="K18" s="94">
        <f t="shared" si="2"/>
        <v>0.6421404682274248</v>
      </c>
      <c r="L18" s="94">
        <f t="shared" si="3"/>
        <v>1</v>
      </c>
      <c r="M18" s="106">
        <f t="shared" si="4"/>
        <v>8</v>
      </c>
      <c r="N18" s="100"/>
      <c r="O18" s="96" t="e">
        <f t="shared" si="5"/>
        <v>#DIV/0!</v>
      </c>
      <c r="P18" s="93"/>
      <c r="Q18" s="94"/>
      <c r="R18" s="93"/>
      <c r="S18" s="94"/>
      <c r="T18" s="36" t="s">
        <v>77</v>
      </c>
      <c r="U18" s="36" t="s">
        <v>78</v>
      </c>
      <c r="V18" s="36" t="s">
        <v>79</v>
      </c>
      <c r="W18" s="36" t="s">
        <v>80</v>
      </c>
      <c r="X18" s="36" t="s">
        <v>49</v>
      </c>
      <c r="Y18" s="36"/>
      <c r="Z18" s="36" t="s">
        <v>44</v>
      </c>
      <c r="AA18" s="36"/>
      <c r="AB18" s="36" t="s">
        <v>28</v>
      </c>
      <c r="AC18" s="43"/>
    </row>
    <row r="19" spans="1:29" s="44" customFormat="1" ht="12.75">
      <c r="A19" s="36"/>
      <c r="B19" s="36" t="s">
        <v>81</v>
      </c>
      <c r="C19" s="88" t="s">
        <v>82</v>
      </c>
      <c r="D19" s="85" t="s">
        <v>75</v>
      </c>
      <c r="E19" s="90" t="s">
        <v>83</v>
      </c>
      <c r="F19" s="86">
        <v>5.79</v>
      </c>
      <c r="G19" s="106">
        <f t="shared" si="0"/>
        <v>4.825</v>
      </c>
      <c r="H19" s="93"/>
      <c r="I19" s="93">
        <f t="shared" si="1"/>
        <v>0</v>
      </c>
      <c r="J19" s="98">
        <v>16.5</v>
      </c>
      <c r="K19" s="94">
        <f t="shared" si="2"/>
        <v>0.6490909090909092</v>
      </c>
      <c r="L19" s="94">
        <f t="shared" si="3"/>
        <v>1</v>
      </c>
      <c r="M19" s="106">
        <f t="shared" si="4"/>
        <v>8.925</v>
      </c>
      <c r="N19" s="100"/>
      <c r="O19" s="96" t="e">
        <f t="shared" si="5"/>
        <v>#DIV/0!</v>
      </c>
      <c r="P19" s="93"/>
      <c r="Q19" s="94"/>
      <c r="R19" s="93"/>
      <c r="S19" s="94"/>
      <c r="T19" s="36" t="s">
        <v>39</v>
      </c>
      <c r="U19" s="36" t="s">
        <v>40</v>
      </c>
      <c r="V19" s="36" t="s">
        <v>41</v>
      </c>
      <c r="W19" s="36" t="s">
        <v>42</v>
      </c>
      <c r="X19" s="36" t="s">
        <v>43</v>
      </c>
      <c r="Y19" s="36" t="s">
        <v>20</v>
      </c>
      <c r="Z19" s="36" t="s">
        <v>44</v>
      </c>
      <c r="AA19" s="36"/>
      <c r="AB19" s="36" t="s">
        <v>28</v>
      </c>
      <c r="AC19" s="43"/>
    </row>
    <row r="20" spans="1:28" s="44" customFormat="1" ht="12.75">
      <c r="A20" s="36"/>
      <c r="B20" s="36" t="s">
        <v>84</v>
      </c>
      <c r="C20" s="88" t="s">
        <v>85</v>
      </c>
      <c r="D20" s="85" t="s">
        <v>64</v>
      </c>
      <c r="E20" s="90" t="s">
        <v>58</v>
      </c>
      <c r="F20" s="86">
        <v>5.83</v>
      </c>
      <c r="G20" s="106">
        <f t="shared" si="0"/>
        <v>4.858333333333333</v>
      </c>
      <c r="H20" s="93"/>
      <c r="I20" s="93">
        <f t="shared" si="1"/>
        <v>0</v>
      </c>
      <c r="J20" s="98">
        <v>16.95</v>
      </c>
      <c r="K20" s="94">
        <f t="shared" si="2"/>
        <v>0.6560471976401179</v>
      </c>
      <c r="L20" s="94">
        <f t="shared" si="3"/>
        <v>1</v>
      </c>
      <c r="M20" s="106">
        <f t="shared" si="4"/>
        <v>9.266666666666666</v>
      </c>
      <c r="N20" s="100"/>
      <c r="O20" s="96" t="e">
        <f t="shared" si="5"/>
        <v>#DIV/0!</v>
      </c>
      <c r="P20" s="93"/>
      <c r="Q20" s="94"/>
      <c r="R20" s="93"/>
      <c r="S20" s="94"/>
      <c r="T20" s="36" t="s">
        <v>45</v>
      </c>
      <c r="U20" s="36" t="s">
        <v>46</v>
      </c>
      <c r="V20" s="36" t="s">
        <v>47</v>
      </c>
      <c r="W20" s="36" t="s">
        <v>48</v>
      </c>
      <c r="X20" s="36" t="s">
        <v>49</v>
      </c>
      <c r="Y20" s="36"/>
      <c r="Z20" s="36" t="s">
        <v>50</v>
      </c>
      <c r="AA20" s="36"/>
      <c r="AB20" s="36" t="s">
        <v>51</v>
      </c>
    </row>
    <row r="21" spans="1:28" s="44" customFormat="1" ht="12.75">
      <c r="A21" s="36"/>
      <c r="B21" s="36" t="s">
        <v>86</v>
      </c>
      <c r="C21" s="88" t="s">
        <v>148</v>
      </c>
      <c r="D21" s="85" t="s">
        <v>87</v>
      </c>
      <c r="E21" s="90" t="s">
        <v>88</v>
      </c>
      <c r="F21" s="86">
        <v>9.026480037025863</v>
      </c>
      <c r="G21" s="106">
        <f>F21/1.2</f>
        <v>7.522066697521552</v>
      </c>
      <c r="H21" s="93"/>
      <c r="I21" s="93">
        <f>H21/1.2</f>
        <v>0</v>
      </c>
      <c r="J21" s="98">
        <v>25.95</v>
      </c>
      <c r="K21" s="94">
        <f>((J21/1.2)-G21)/(J21/1.2)</f>
        <v>0.6521587654325294</v>
      </c>
      <c r="L21" s="94">
        <f>((J21/1.2)-I21)/(J21/1.2)</f>
        <v>1</v>
      </c>
      <c r="M21" s="106">
        <f>(J21/1.2)-G21</f>
        <v>14.102933302478448</v>
      </c>
      <c r="N21" s="100"/>
      <c r="O21" s="96" t="e">
        <f>((N21/1.2)-(G21/6))/(N21/1.2)</f>
        <v>#DIV/0!</v>
      </c>
      <c r="P21" s="93"/>
      <c r="Q21" s="94"/>
      <c r="R21" s="93"/>
      <c r="S21" s="94"/>
      <c r="T21" s="36" t="s">
        <v>89</v>
      </c>
      <c r="U21" s="36" t="s">
        <v>90</v>
      </c>
      <c r="V21" s="36" t="s">
        <v>91</v>
      </c>
      <c r="W21" s="36" t="s">
        <v>92</v>
      </c>
      <c r="X21" s="36" t="s">
        <v>49</v>
      </c>
      <c r="Y21" s="36" t="s">
        <v>20</v>
      </c>
      <c r="Z21" s="36" t="s">
        <v>50</v>
      </c>
      <c r="AA21" s="36"/>
      <c r="AB21" s="36" t="s">
        <v>51</v>
      </c>
    </row>
    <row r="22" spans="1:28" s="44" customFormat="1" ht="12.75">
      <c r="A22" s="36"/>
      <c r="B22" s="36"/>
      <c r="C22" s="85"/>
      <c r="D22" s="85"/>
      <c r="E22" s="90"/>
      <c r="F22" s="86"/>
      <c r="G22" s="106"/>
      <c r="H22" s="93"/>
      <c r="I22" s="93"/>
      <c r="J22" s="98"/>
      <c r="K22" s="94"/>
      <c r="L22" s="94"/>
      <c r="M22" s="106"/>
      <c r="N22" s="100"/>
      <c r="O22" s="96"/>
      <c r="P22" s="93"/>
      <c r="Q22" s="94"/>
      <c r="R22" s="93"/>
      <c r="S22" s="94"/>
      <c r="T22" s="36"/>
      <c r="U22" s="36"/>
      <c r="V22" s="36"/>
      <c r="W22" s="36"/>
      <c r="X22" s="36"/>
      <c r="Y22" s="36"/>
      <c r="Z22" s="36"/>
      <c r="AA22" s="36"/>
      <c r="AB22" s="36"/>
    </row>
    <row r="23" spans="1:28" s="44" customFormat="1" ht="12.75">
      <c r="A23" s="37"/>
      <c r="B23" s="37"/>
      <c r="C23" s="99" t="s">
        <v>93</v>
      </c>
      <c r="D23" s="84"/>
      <c r="E23" s="91"/>
      <c r="F23" s="87"/>
      <c r="G23" s="107"/>
      <c r="H23" s="100"/>
      <c r="I23" s="100"/>
      <c r="J23" s="100"/>
      <c r="K23" s="101"/>
      <c r="L23" s="101"/>
      <c r="M23" s="107"/>
      <c r="N23" s="100"/>
      <c r="O23" s="102"/>
      <c r="P23" s="100"/>
      <c r="Q23" s="101"/>
      <c r="R23" s="100"/>
      <c r="S23" s="101"/>
      <c r="T23" s="37"/>
      <c r="U23" s="37"/>
      <c r="V23" s="37"/>
      <c r="W23" s="37"/>
      <c r="X23" s="37"/>
      <c r="Y23" s="37"/>
      <c r="Z23" s="37"/>
      <c r="AA23" s="37"/>
      <c r="AB23" s="37"/>
    </row>
    <row r="24" spans="1:28" s="44" customFormat="1" ht="12.75">
      <c r="A24" s="36"/>
      <c r="B24" s="36" t="s">
        <v>94</v>
      </c>
      <c r="C24" s="88" t="s">
        <v>95</v>
      </c>
      <c r="D24" s="88">
        <v>2012</v>
      </c>
      <c r="E24" s="90" t="s">
        <v>58</v>
      </c>
      <c r="F24" s="86">
        <v>4.65</v>
      </c>
      <c r="G24" s="106">
        <f aca="true" t="shared" si="6" ref="G24:G29">F24/1.2</f>
        <v>3.8750000000000004</v>
      </c>
      <c r="H24" s="93"/>
      <c r="I24" s="93">
        <f aca="true" t="shared" si="7" ref="I24:I29">H24/1.2</f>
        <v>0</v>
      </c>
      <c r="J24" s="98">
        <v>13.5</v>
      </c>
      <c r="K24" s="94">
        <f aca="true" t="shared" si="8" ref="K24:K29">((J24/1.2)-G24)/(J24/1.2)</f>
        <v>0.6555555555555556</v>
      </c>
      <c r="L24" s="94">
        <f aca="true" t="shared" si="9" ref="L24:L29">((J24/1.2)-I24)/(J24/1.2)</f>
        <v>1</v>
      </c>
      <c r="M24" s="106">
        <f aca="true" t="shared" si="10" ref="M24:M29">(J24/1.2)-G24</f>
        <v>7.375</v>
      </c>
      <c r="N24" s="100"/>
      <c r="O24" s="96" t="e">
        <f aca="true" t="shared" si="11" ref="O24:O29">((N24/1.2)-(G24/6))/(N24/1.2)</f>
        <v>#DIV/0!</v>
      </c>
      <c r="P24" s="93">
        <v>3.35</v>
      </c>
      <c r="Q24" s="94">
        <f>((P24/1.2)-(G24/4.29))/(P24/1.2)</f>
        <v>0.6764429600250496</v>
      </c>
      <c r="R24" s="93">
        <v>4.6</v>
      </c>
      <c r="S24" s="94">
        <f>((R24/1.2)-(G24/3))/(R24/1.2)</f>
        <v>0.6630434782608695</v>
      </c>
      <c r="T24" s="36" t="s">
        <v>96</v>
      </c>
      <c r="U24" s="36" t="s">
        <v>97</v>
      </c>
      <c r="V24" s="36" t="s">
        <v>98</v>
      </c>
      <c r="W24" s="36" t="s">
        <v>99</v>
      </c>
      <c r="X24" s="36" t="s">
        <v>49</v>
      </c>
      <c r="Y24" s="36" t="s">
        <v>20</v>
      </c>
      <c r="Z24" s="36" t="s">
        <v>44</v>
      </c>
      <c r="AA24" s="36"/>
      <c r="AB24" s="36" t="s">
        <v>28</v>
      </c>
    </row>
    <row r="25" spans="1:28" s="44" customFormat="1" ht="12.75">
      <c r="A25" s="36"/>
      <c r="B25" s="36" t="s">
        <v>100</v>
      </c>
      <c r="C25" s="88" t="s">
        <v>101</v>
      </c>
      <c r="D25" s="85" t="s">
        <v>64</v>
      </c>
      <c r="E25" s="90" t="s">
        <v>102</v>
      </c>
      <c r="F25" s="86">
        <v>4.93</v>
      </c>
      <c r="G25" s="106">
        <f t="shared" si="6"/>
        <v>4.108333333333333</v>
      </c>
      <c r="H25" s="93"/>
      <c r="I25" s="93">
        <f t="shared" si="7"/>
        <v>0</v>
      </c>
      <c r="J25" s="98">
        <v>13.95</v>
      </c>
      <c r="K25" s="94">
        <f t="shared" si="8"/>
        <v>0.646594982078853</v>
      </c>
      <c r="L25" s="94">
        <f t="shared" si="9"/>
        <v>1</v>
      </c>
      <c r="M25" s="106">
        <f t="shared" si="10"/>
        <v>7.516666666666667</v>
      </c>
      <c r="N25" s="100"/>
      <c r="O25" s="96" t="e">
        <f t="shared" si="11"/>
        <v>#DIV/0!</v>
      </c>
      <c r="P25" s="93">
        <v>3.45</v>
      </c>
      <c r="Q25" s="94">
        <f>((P25/1.2)-(G25/4.29))/(P25/1.2)</f>
        <v>0.6669031451640148</v>
      </c>
      <c r="R25" s="93">
        <v>4.75</v>
      </c>
      <c r="S25" s="94">
        <f>((R25/1.2)-(G25/3))/(R25/1.2)</f>
        <v>0.6540350877192983</v>
      </c>
      <c r="T25" s="36" t="s">
        <v>34</v>
      </c>
      <c r="U25" s="36" t="s">
        <v>35</v>
      </c>
      <c r="V25" s="36" t="s">
        <v>36</v>
      </c>
      <c r="W25" s="36" t="s">
        <v>37</v>
      </c>
      <c r="X25" s="36" t="s">
        <v>26</v>
      </c>
      <c r="Y25" s="36" t="s">
        <v>20</v>
      </c>
      <c r="Z25" s="36" t="s">
        <v>38</v>
      </c>
      <c r="AA25" s="36"/>
      <c r="AB25" s="36" t="s">
        <v>28</v>
      </c>
    </row>
    <row r="26" spans="1:28" s="44" customFormat="1" ht="12.75">
      <c r="A26" s="36"/>
      <c r="B26" s="36" t="s">
        <v>103</v>
      </c>
      <c r="C26" s="88" t="s">
        <v>104</v>
      </c>
      <c r="D26" s="88">
        <v>2011</v>
      </c>
      <c r="E26" s="90" t="s">
        <v>76</v>
      </c>
      <c r="F26" s="86">
        <v>5</v>
      </c>
      <c r="G26" s="106">
        <f t="shared" si="6"/>
        <v>4.166666666666667</v>
      </c>
      <c r="H26" s="93"/>
      <c r="I26" s="93">
        <f t="shared" si="7"/>
        <v>0</v>
      </c>
      <c r="J26" s="98">
        <v>14.25</v>
      </c>
      <c r="K26" s="94">
        <f t="shared" si="8"/>
        <v>0.6491228070175439</v>
      </c>
      <c r="L26" s="94">
        <f t="shared" si="9"/>
        <v>1</v>
      </c>
      <c r="M26" s="106">
        <f t="shared" si="10"/>
        <v>7.708333333333333</v>
      </c>
      <c r="N26" s="100"/>
      <c r="O26" s="96" t="e">
        <f t="shared" si="11"/>
        <v>#DIV/0!</v>
      </c>
      <c r="P26" s="93"/>
      <c r="Q26" s="94"/>
      <c r="R26" s="93"/>
      <c r="S26" s="94"/>
      <c r="T26" s="36" t="s">
        <v>25</v>
      </c>
      <c r="U26" s="36" t="s">
        <v>105</v>
      </c>
      <c r="V26" s="36" t="s">
        <v>106</v>
      </c>
      <c r="W26" s="36" t="s">
        <v>107</v>
      </c>
      <c r="X26" s="36"/>
      <c r="Y26" s="36"/>
      <c r="Z26" s="36"/>
      <c r="AA26" s="36"/>
      <c r="AB26" s="36"/>
    </row>
    <row r="27" spans="1:28" s="44" customFormat="1" ht="12.75">
      <c r="A27" s="36"/>
      <c r="B27" s="36" t="s">
        <v>108</v>
      </c>
      <c r="C27" s="88" t="s">
        <v>109</v>
      </c>
      <c r="D27" s="88">
        <v>2012</v>
      </c>
      <c r="E27" s="90" t="s">
        <v>76</v>
      </c>
      <c r="F27" s="86">
        <v>5.34</v>
      </c>
      <c r="G27" s="106">
        <f t="shared" si="6"/>
        <v>4.45</v>
      </c>
      <c r="H27" s="93"/>
      <c r="I27" s="93">
        <f t="shared" si="7"/>
        <v>0</v>
      </c>
      <c r="J27" s="98">
        <v>14.95</v>
      </c>
      <c r="K27" s="94">
        <f t="shared" si="8"/>
        <v>0.6428093645484949</v>
      </c>
      <c r="L27" s="94">
        <f t="shared" si="9"/>
        <v>1</v>
      </c>
      <c r="M27" s="106">
        <f t="shared" si="10"/>
        <v>8.008333333333333</v>
      </c>
      <c r="N27" s="100"/>
      <c r="O27" s="96" t="e">
        <f t="shared" si="11"/>
        <v>#DIV/0!</v>
      </c>
      <c r="P27" s="93">
        <v>3.55</v>
      </c>
      <c r="Q27" s="94">
        <f>((P27/1.2)-(G27/4.29))/(P27/1.2)</f>
        <v>0.649364719787255</v>
      </c>
      <c r="R27" s="93">
        <v>4.95</v>
      </c>
      <c r="S27" s="94">
        <f>((R27/1.2)-(G27/3))/(R27/1.2)</f>
        <v>0.6404040404040404</v>
      </c>
      <c r="T27" s="36" t="s">
        <v>110</v>
      </c>
      <c r="U27" s="36" t="s">
        <v>111</v>
      </c>
      <c r="V27" s="36" t="s">
        <v>112</v>
      </c>
      <c r="W27" s="36" t="s">
        <v>113</v>
      </c>
      <c r="X27" s="36"/>
      <c r="Y27" s="36"/>
      <c r="Z27" s="36"/>
      <c r="AA27" s="36"/>
      <c r="AB27" s="36"/>
    </row>
    <row r="28" spans="1:28" s="44" customFormat="1" ht="12.75">
      <c r="A28" s="36"/>
      <c r="B28" s="36" t="s">
        <v>114</v>
      </c>
      <c r="C28" s="88" t="s">
        <v>115</v>
      </c>
      <c r="D28" s="85" t="s">
        <v>75</v>
      </c>
      <c r="E28" s="90" t="s">
        <v>116</v>
      </c>
      <c r="F28" s="86">
        <v>5.38</v>
      </c>
      <c r="G28" s="106">
        <f t="shared" si="6"/>
        <v>4.483333333333333</v>
      </c>
      <c r="H28" s="93"/>
      <c r="I28" s="93">
        <f t="shared" si="7"/>
        <v>0</v>
      </c>
      <c r="J28" s="98">
        <v>15.5</v>
      </c>
      <c r="K28" s="94">
        <f t="shared" si="8"/>
        <v>0.6529032258064515</v>
      </c>
      <c r="L28" s="94">
        <f t="shared" si="9"/>
        <v>1</v>
      </c>
      <c r="M28" s="106">
        <f t="shared" si="10"/>
        <v>8.433333333333334</v>
      </c>
      <c r="N28" s="100"/>
      <c r="O28" s="96" t="e">
        <f t="shared" si="11"/>
        <v>#DIV/0!</v>
      </c>
      <c r="P28" s="93"/>
      <c r="Q28" s="94"/>
      <c r="R28" s="93"/>
      <c r="S28" s="94"/>
      <c r="T28" s="36" t="s">
        <v>29</v>
      </c>
      <c r="U28" s="36" t="s">
        <v>30</v>
      </c>
      <c r="V28" s="36" t="s">
        <v>31</v>
      </c>
      <c r="W28" s="36" t="s">
        <v>32</v>
      </c>
      <c r="X28" s="36" t="s">
        <v>33</v>
      </c>
      <c r="Y28" s="36" t="s">
        <v>20</v>
      </c>
      <c r="Z28" s="36" t="s">
        <v>27</v>
      </c>
      <c r="AA28" s="36"/>
      <c r="AB28" s="36" t="s">
        <v>28</v>
      </c>
    </row>
    <row r="29" spans="1:28" s="44" customFormat="1" ht="12.75">
      <c r="A29" s="36"/>
      <c r="B29" s="36" t="s">
        <v>117</v>
      </c>
      <c r="C29" s="88" t="s">
        <v>118</v>
      </c>
      <c r="D29" s="85" t="s">
        <v>75</v>
      </c>
      <c r="E29" s="90" t="s">
        <v>119</v>
      </c>
      <c r="F29" s="86">
        <v>6.9</v>
      </c>
      <c r="G29" s="106">
        <f t="shared" si="6"/>
        <v>5.750000000000001</v>
      </c>
      <c r="H29" s="93"/>
      <c r="I29" s="93">
        <f t="shared" si="7"/>
        <v>0</v>
      </c>
      <c r="J29" s="98">
        <v>18.95</v>
      </c>
      <c r="K29" s="94">
        <f t="shared" si="8"/>
        <v>0.6358839050131925</v>
      </c>
      <c r="L29" s="94">
        <f t="shared" si="9"/>
        <v>1</v>
      </c>
      <c r="M29" s="106">
        <f t="shared" si="10"/>
        <v>10.041666666666664</v>
      </c>
      <c r="N29" s="100"/>
      <c r="O29" s="96" t="e">
        <f t="shared" si="11"/>
        <v>#DIV/0!</v>
      </c>
      <c r="P29" s="93"/>
      <c r="Q29" s="94"/>
      <c r="R29" s="93"/>
      <c r="S29" s="94"/>
      <c r="T29" s="36" t="s">
        <v>110</v>
      </c>
      <c r="U29" s="36" t="s">
        <v>120</v>
      </c>
      <c r="V29" s="36" t="s">
        <v>121</v>
      </c>
      <c r="W29" s="36" t="s">
        <v>122</v>
      </c>
      <c r="X29" s="36" t="s">
        <v>26</v>
      </c>
      <c r="Y29" s="36"/>
      <c r="Z29" s="36" t="s">
        <v>27</v>
      </c>
      <c r="AA29" s="36"/>
      <c r="AB29" s="36" t="s">
        <v>28</v>
      </c>
    </row>
    <row r="30" spans="1:28" s="44" customFormat="1" ht="12.75">
      <c r="A30" s="36"/>
      <c r="B30" s="36" t="s">
        <v>123</v>
      </c>
      <c r="C30" s="88" t="s">
        <v>149</v>
      </c>
      <c r="D30" s="85" t="s">
        <v>64</v>
      </c>
      <c r="E30" s="90" t="s">
        <v>124</v>
      </c>
      <c r="F30" s="86">
        <v>9.59</v>
      </c>
      <c r="G30" s="106">
        <f>F30/1.2</f>
        <v>7.991666666666667</v>
      </c>
      <c r="H30" s="93"/>
      <c r="I30" s="93">
        <f>H30/1.2</f>
        <v>0</v>
      </c>
      <c r="J30" s="98">
        <v>25.95</v>
      </c>
      <c r="K30" s="94">
        <f>((J30/1.2)-G30)/(J30/1.2)</f>
        <v>0.6304431599229287</v>
      </c>
      <c r="L30" s="94">
        <f>((J30/1.2)-I30)/(J30/1.2)</f>
        <v>1</v>
      </c>
      <c r="M30" s="106">
        <f>(J30/1.2)-G30</f>
        <v>13.633333333333333</v>
      </c>
      <c r="N30" s="100"/>
      <c r="O30" s="96" t="e">
        <f>((N30/1.2)-(G30/6))/(N30/1.2)</f>
        <v>#DIV/0!</v>
      </c>
      <c r="P30" s="93"/>
      <c r="Q30" s="94"/>
      <c r="R30" s="93"/>
      <c r="S30" s="94"/>
      <c r="T30" s="36" t="s">
        <v>25</v>
      </c>
      <c r="U30" s="36" t="s">
        <v>125</v>
      </c>
      <c r="V30" s="36" t="s">
        <v>126</v>
      </c>
      <c r="W30" s="36" t="s">
        <v>127</v>
      </c>
      <c r="X30" s="36" t="s">
        <v>26</v>
      </c>
      <c r="Y30" s="36"/>
      <c r="Z30" s="36" t="s">
        <v>128</v>
      </c>
      <c r="AA30" s="36"/>
      <c r="AB30" s="36" t="s">
        <v>51</v>
      </c>
    </row>
    <row r="31" spans="1:28" s="44" customFormat="1" ht="12.75">
      <c r="A31" s="36"/>
      <c r="B31" s="36"/>
      <c r="C31" s="85"/>
      <c r="D31" s="85"/>
      <c r="E31" s="90"/>
      <c r="F31" s="85"/>
      <c r="G31" s="106"/>
      <c r="H31" s="93"/>
      <c r="I31" s="93"/>
      <c r="J31" s="98"/>
      <c r="K31" s="94"/>
      <c r="L31" s="94"/>
      <c r="M31" s="106"/>
      <c r="N31" s="100"/>
      <c r="O31" s="96"/>
      <c r="P31" s="93"/>
      <c r="Q31" s="94"/>
      <c r="R31" s="93"/>
      <c r="S31" s="94"/>
      <c r="T31" s="36"/>
      <c r="U31" s="36"/>
      <c r="V31" s="36"/>
      <c r="W31" s="36"/>
      <c r="X31" s="36"/>
      <c r="Y31" s="36"/>
      <c r="Z31" s="36"/>
      <c r="AA31" s="36"/>
      <c r="AB31" s="36"/>
    </row>
    <row r="32" spans="1:28" s="44" customFormat="1" ht="12.75">
      <c r="A32" s="36"/>
      <c r="B32" s="36"/>
      <c r="C32" s="99" t="s">
        <v>129</v>
      </c>
      <c r="D32" s="88"/>
      <c r="E32" s="90"/>
      <c r="F32" s="86"/>
      <c r="G32" s="106"/>
      <c r="H32" s="93"/>
      <c r="I32" s="93"/>
      <c r="J32" s="98"/>
      <c r="K32" s="94"/>
      <c r="L32" s="94"/>
      <c r="M32" s="106"/>
      <c r="N32" s="100"/>
      <c r="O32" s="96"/>
      <c r="P32" s="93"/>
      <c r="Q32" s="94"/>
      <c r="R32" s="93"/>
      <c r="S32" s="94"/>
      <c r="T32" s="36"/>
      <c r="U32" s="36"/>
      <c r="V32" s="36"/>
      <c r="W32" s="36"/>
      <c r="X32" s="36"/>
      <c r="Y32" s="36"/>
      <c r="Z32" s="36"/>
      <c r="AA32" s="36"/>
      <c r="AB32" s="36"/>
    </row>
    <row r="33" spans="1:28" s="44" customFormat="1" ht="12.75">
      <c r="A33" s="36"/>
      <c r="B33" s="36" t="s">
        <v>130</v>
      </c>
      <c r="C33" s="88" t="s">
        <v>131</v>
      </c>
      <c r="D33" s="85" t="s">
        <v>64</v>
      </c>
      <c r="E33" s="90" t="s">
        <v>58</v>
      </c>
      <c r="F33" s="86">
        <v>4.63</v>
      </c>
      <c r="G33" s="106">
        <f>F33/1.2</f>
        <v>3.8583333333333334</v>
      </c>
      <c r="H33" s="93"/>
      <c r="I33" s="93">
        <f>H33/1.2</f>
        <v>0</v>
      </c>
      <c r="J33" s="98">
        <v>13.5</v>
      </c>
      <c r="K33" s="94">
        <f>((J33/1.2)-G33)/(J33/1.2)</f>
        <v>0.6570370370370371</v>
      </c>
      <c r="L33" s="94">
        <f>((J33/1.2)-I33)/(J33/1.2)</f>
        <v>1</v>
      </c>
      <c r="M33" s="106">
        <f>(J33/1.2)-G33</f>
        <v>7.391666666666667</v>
      </c>
      <c r="N33" s="100"/>
      <c r="O33" s="96" t="e">
        <f>((N33/1.2)-(G33/6))/(N33/1.2)</f>
        <v>#DIV/0!</v>
      </c>
      <c r="P33" s="93">
        <v>3.35</v>
      </c>
      <c r="Q33" s="94">
        <f>((P33/1.2)-(G33/4.29))/(P33/1.2)</f>
        <v>0.6778346032077376</v>
      </c>
      <c r="R33" s="93">
        <v>4.6</v>
      </c>
      <c r="S33" s="94">
        <f>((R33/1.2)-(G33/3))/(R33/1.2)</f>
        <v>0.6644927536231883</v>
      </c>
      <c r="T33" s="36" t="s">
        <v>132</v>
      </c>
      <c r="U33" s="36" t="s">
        <v>133</v>
      </c>
      <c r="V33" s="36" t="s">
        <v>134</v>
      </c>
      <c r="W33" s="36" t="s">
        <v>135</v>
      </c>
      <c r="X33" s="36" t="s">
        <v>26</v>
      </c>
      <c r="Y33" s="36" t="s">
        <v>20</v>
      </c>
      <c r="Z33" s="36" t="s">
        <v>136</v>
      </c>
      <c r="AA33" s="36"/>
      <c r="AB33" s="36" t="s">
        <v>28</v>
      </c>
    </row>
    <row r="34" spans="1:28" s="44" customFormat="1" ht="12.75">
      <c r="A34" s="36"/>
      <c r="B34" s="36" t="s">
        <v>137</v>
      </c>
      <c r="C34" s="88" t="s">
        <v>150</v>
      </c>
      <c r="D34" s="88">
        <v>2012</v>
      </c>
      <c r="E34" s="90" t="s">
        <v>138</v>
      </c>
      <c r="F34" s="86">
        <v>5.25</v>
      </c>
      <c r="G34" s="106">
        <v>4.8</v>
      </c>
      <c r="H34" s="93"/>
      <c r="I34" s="93">
        <f>H34/1.2</f>
        <v>0</v>
      </c>
      <c r="J34" s="98">
        <v>15.95</v>
      </c>
      <c r="K34" s="94">
        <f>((J34/1.2)-G34)/(J34/1.2)</f>
        <v>0.638871473354232</v>
      </c>
      <c r="L34" s="94">
        <f>((J34/1.2)-I34)/(J34/1.2)</f>
        <v>1</v>
      </c>
      <c r="M34" s="106">
        <f>(J34/1.2)-G34</f>
        <v>8.491666666666667</v>
      </c>
      <c r="N34" s="100"/>
      <c r="O34" s="96" t="e">
        <f>((N34/1.2)-(G34/6))/(N34/1.2)</f>
        <v>#DIV/0!</v>
      </c>
      <c r="P34" s="93"/>
      <c r="Q34" s="94"/>
      <c r="R34" s="93"/>
      <c r="S34" s="94"/>
      <c r="T34" s="36"/>
      <c r="U34" s="36"/>
      <c r="V34" s="36"/>
      <c r="W34" s="36"/>
      <c r="X34" s="36"/>
      <c r="Y34" s="36"/>
      <c r="Z34" s="36"/>
      <c r="AA34" s="36"/>
      <c r="AB34" s="36"/>
    </row>
    <row r="35" spans="1:28" s="44" customFormat="1" ht="12.75">
      <c r="A35" s="36"/>
      <c r="B35" s="36"/>
      <c r="C35" s="85"/>
      <c r="D35" s="85"/>
      <c r="E35" s="90"/>
      <c r="F35" s="85"/>
      <c r="G35" s="106"/>
      <c r="H35" s="93"/>
      <c r="I35" s="93"/>
      <c r="J35" s="98"/>
      <c r="K35" s="94"/>
      <c r="L35" s="94"/>
      <c r="M35" s="106"/>
      <c r="N35" s="100"/>
      <c r="O35" s="96"/>
      <c r="P35" s="93"/>
      <c r="Q35" s="94"/>
      <c r="R35" s="93"/>
      <c r="S35" s="94"/>
      <c r="T35" s="36"/>
      <c r="U35" s="36"/>
      <c r="V35" s="36"/>
      <c r="W35" s="36"/>
      <c r="X35" s="36"/>
      <c r="Y35" s="36"/>
      <c r="Z35" s="36"/>
      <c r="AA35" s="36"/>
      <c r="AB35" s="36"/>
    </row>
    <row r="36" spans="1:28" s="44" customFormat="1" ht="12.75">
      <c r="A36" s="36"/>
      <c r="B36" s="36"/>
      <c r="C36" s="99" t="s">
        <v>139</v>
      </c>
      <c r="D36" s="85"/>
      <c r="E36" s="90"/>
      <c r="F36" s="86"/>
      <c r="G36" s="106"/>
      <c r="H36" s="93"/>
      <c r="I36" s="93"/>
      <c r="J36" s="98"/>
      <c r="K36" s="94"/>
      <c r="L36" s="94"/>
      <c r="M36" s="106"/>
      <c r="N36" s="100"/>
      <c r="O36" s="96"/>
      <c r="P36" s="93"/>
      <c r="Q36" s="94"/>
      <c r="R36" s="93"/>
      <c r="S36" s="94"/>
      <c r="T36" s="36"/>
      <c r="U36" s="36"/>
      <c r="V36" s="36"/>
      <c r="W36" s="36"/>
      <c r="X36" s="36"/>
      <c r="Y36" s="36"/>
      <c r="Z36" s="36"/>
      <c r="AA36" s="36"/>
      <c r="AB36" s="36"/>
    </row>
    <row r="37" spans="1:28" s="44" customFormat="1" ht="12.75">
      <c r="A37" s="36"/>
      <c r="B37" s="36" t="s">
        <v>141</v>
      </c>
      <c r="C37" s="88" t="s">
        <v>146</v>
      </c>
      <c r="D37" s="85" t="s">
        <v>140</v>
      </c>
      <c r="E37" s="90" t="s">
        <v>58</v>
      </c>
      <c r="F37" s="89">
        <v>6.6</v>
      </c>
      <c r="G37" s="106">
        <v>5.5</v>
      </c>
      <c r="H37" s="93">
        <v>6.6</v>
      </c>
      <c r="I37" s="93">
        <v>5.5</v>
      </c>
      <c r="J37" s="98">
        <v>18.95</v>
      </c>
      <c r="K37" s="94">
        <f>((J37/1.2)-G37)/(J37/1.2)</f>
        <v>0.6517150395778364</v>
      </c>
      <c r="L37" s="94">
        <f>((J37/1.2)-I37)/(J37/1.2)</f>
        <v>0.6517150395778364</v>
      </c>
      <c r="M37" s="106">
        <f>(J37/1.2)-G37</f>
        <v>10.291666666666666</v>
      </c>
      <c r="N37" s="100"/>
      <c r="O37" s="96" t="e">
        <v>#DIV/0!</v>
      </c>
      <c r="P37" s="93"/>
      <c r="Q37" s="94"/>
      <c r="R37" s="93"/>
      <c r="S37" s="94"/>
      <c r="T37" s="36"/>
      <c r="U37" s="36"/>
      <c r="V37" s="36"/>
      <c r="W37" s="36"/>
      <c r="X37" s="36"/>
      <c r="Y37" s="36"/>
      <c r="Z37" s="36"/>
      <c r="AA37" s="36"/>
      <c r="AB37" s="36"/>
    </row>
    <row r="38" spans="1:28" s="44" customFormat="1" ht="12.75">
      <c r="A38" s="36"/>
      <c r="B38" s="36" t="s">
        <v>142</v>
      </c>
      <c r="C38" s="88" t="s">
        <v>143</v>
      </c>
      <c r="D38" s="85" t="s">
        <v>140</v>
      </c>
      <c r="E38" s="90" t="s">
        <v>102</v>
      </c>
      <c r="F38" s="86">
        <v>7.55</v>
      </c>
      <c r="G38" s="106">
        <f>F38/1.2</f>
        <v>6.291666666666667</v>
      </c>
      <c r="H38" s="93"/>
      <c r="I38" s="93">
        <f>H38/1.2</f>
        <v>0</v>
      </c>
      <c r="J38" s="98">
        <v>21.95</v>
      </c>
      <c r="K38" s="94">
        <f>((J38/1.2)-G38)/(J38/1.2)</f>
        <v>0.6560364464692483</v>
      </c>
      <c r="L38" s="94">
        <f>((J38/1.2)-I38)/(J38/1.2)</f>
        <v>1</v>
      </c>
      <c r="M38" s="106">
        <f>(J38/1.2)-G38</f>
        <v>12</v>
      </c>
      <c r="N38" s="100"/>
      <c r="O38" s="96" t="e">
        <f>((N38/1.2)-(G38/6))/(N38/1.2)</f>
        <v>#DIV/0!</v>
      </c>
      <c r="P38" s="93"/>
      <c r="Q38" s="94"/>
      <c r="R38" s="93"/>
      <c r="S38" s="94"/>
      <c r="T38" s="36"/>
      <c r="U38" s="36"/>
      <c r="V38" s="36"/>
      <c r="W38" s="36"/>
      <c r="X38" s="36"/>
      <c r="Y38" s="36"/>
      <c r="Z38" s="36"/>
      <c r="AA38" s="36"/>
      <c r="AB38" s="36"/>
    </row>
    <row r="39" spans="1:28" s="44" customFormat="1" ht="12.75">
      <c r="A39" s="36"/>
      <c r="B39" s="36" t="s">
        <v>144</v>
      </c>
      <c r="C39" s="88" t="s">
        <v>147</v>
      </c>
      <c r="D39" s="85" t="s">
        <v>140</v>
      </c>
      <c r="E39" s="90" t="s">
        <v>145</v>
      </c>
      <c r="F39" s="86">
        <v>15.85</v>
      </c>
      <c r="G39" s="106">
        <f>F39/1.2</f>
        <v>13.208333333333334</v>
      </c>
      <c r="H39" s="93"/>
      <c r="I39" s="93">
        <f>H39/1.2</f>
        <v>0</v>
      </c>
      <c r="J39" s="98">
        <v>39.95</v>
      </c>
      <c r="K39" s="94">
        <f>((J39/1.2)-G39)/(J39/1.2)</f>
        <v>0.6032540675844806</v>
      </c>
      <c r="L39" s="94">
        <f>((J39/1.2)-I39)/(J39/1.2)</f>
        <v>1</v>
      </c>
      <c r="M39" s="106">
        <f>(J39/1.2)-G39</f>
        <v>20.083333333333336</v>
      </c>
      <c r="N39" s="100"/>
      <c r="O39" s="96" t="e">
        <f>((N39/1.2)-(G39/6))/(N39/1.2)</f>
        <v>#DIV/0!</v>
      </c>
      <c r="P39" s="93"/>
      <c r="Q39" s="94"/>
      <c r="R39" s="93"/>
      <c r="S39" s="94"/>
      <c r="T39" s="36"/>
      <c r="U39" s="36"/>
      <c r="V39" s="36"/>
      <c r="W39" s="36"/>
      <c r="X39" s="36"/>
      <c r="Y39" s="36"/>
      <c r="Z39" s="36"/>
      <c r="AA39" s="36"/>
      <c r="AB39" s="36"/>
    </row>
    <row r="40" spans="1:28" s="44" customFormat="1" ht="12.75">
      <c r="A40" s="46"/>
      <c r="B40" s="43"/>
      <c r="C40" s="43"/>
      <c r="D40" s="43"/>
      <c r="E40" s="43"/>
      <c r="F40" s="47"/>
      <c r="G40" s="103"/>
      <c r="H40" s="39"/>
      <c r="I40" s="39"/>
      <c r="J40" s="40"/>
      <c r="K40" s="48"/>
      <c r="L40" s="49"/>
      <c r="M40" s="104"/>
      <c r="N40" s="50"/>
      <c r="O40" s="51"/>
      <c r="P40" s="50"/>
      <c r="Q40" s="41"/>
      <c r="R40" s="52"/>
      <c r="S40" s="42"/>
      <c r="T40" s="43"/>
      <c r="U40" s="43"/>
      <c r="V40" s="43"/>
      <c r="W40" s="43"/>
      <c r="X40" s="43"/>
      <c r="Y40" s="43"/>
      <c r="Z40" s="43"/>
      <c r="AA40" s="46"/>
      <c r="AB40" s="43"/>
    </row>
    <row r="41" spans="1:28" s="44" customFormat="1" ht="12.75">
      <c r="A41" s="46"/>
      <c r="B41" s="43"/>
      <c r="C41" s="108" t="s">
        <v>156</v>
      </c>
      <c r="D41" s="43"/>
      <c r="E41" s="43"/>
      <c r="F41" s="47"/>
      <c r="G41" s="103"/>
      <c r="H41" s="39"/>
      <c r="I41" s="39"/>
      <c r="J41" s="40"/>
      <c r="K41" s="48"/>
      <c r="L41" s="49"/>
      <c r="M41" s="104"/>
      <c r="N41" s="50"/>
      <c r="O41" s="51"/>
      <c r="P41" s="50"/>
      <c r="Q41" s="41"/>
      <c r="R41" s="52"/>
      <c r="S41" s="42"/>
      <c r="T41" s="43"/>
      <c r="U41" s="43"/>
      <c r="V41" s="43"/>
      <c r="W41" s="43"/>
      <c r="X41" s="43"/>
      <c r="Y41" s="43"/>
      <c r="Z41" s="43"/>
      <c r="AA41" s="46"/>
      <c r="AB41" s="43"/>
    </row>
    <row r="42" spans="1:28" s="44" customFormat="1" ht="12.75">
      <c r="A42" s="46"/>
      <c r="B42" s="43"/>
      <c r="C42" s="108" t="s">
        <v>157</v>
      </c>
      <c r="D42" s="43"/>
      <c r="E42" s="43"/>
      <c r="F42" s="47"/>
      <c r="G42" s="103"/>
      <c r="H42" s="39"/>
      <c r="I42" s="39"/>
      <c r="J42" s="40"/>
      <c r="K42" s="48"/>
      <c r="L42" s="49"/>
      <c r="M42" s="104"/>
      <c r="N42" s="50"/>
      <c r="O42" s="51"/>
      <c r="P42" s="50"/>
      <c r="Q42" s="41"/>
      <c r="R42" s="52"/>
      <c r="S42" s="42"/>
      <c r="T42" s="43"/>
      <c r="U42" s="43"/>
      <c r="V42" s="43"/>
      <c r="W42" s="43"/>
      <c r="X42" s="43"/>
      <c r="Y42" s="46"/>
      <c r="Z42" s="43"/>
      <c r="AA42" s="46"/>
      <c r="AB42" s="43"/>
    </row>
    <row r="43" spans="1:28" s="44" customFormat="1" ht="12.75">
      <c r="A43" s="46"/>
      <c r="B43" s="43"/>
      <c r="C43" s="43"/>
      <c r="D43" s="43"/>
      <c r="E43" s="43"/>
      <c r="F43" s="47"/>
      <c r="G43" s="103"/>
      <c r="H43" s="39"/>
      <c r="I43" s="39"/>
      <c r="J43" s="39"/>
      <c r="K43" s="53"/>
      <c r="L43" s="54"/>
      <c r="M43" s="105"/>
      <c r="N43" s="52"/>
      <c r="O43" s="56"/>
      <c r="P43" s="52"/>
      <c r="Q43" s="42"/>
      <c r="R43" s="52"/>
      <c r="S43" s="42"/>
      <c r="T43" s="43"/>
      <c r="U43" s="43"/>
      <c r="V43" s="43"/>
      <c r="W43" s="43"/>
      <c r="X43" s="43"/>
      <c r="Y43" s="46"/>
      <c r="Z43" s="43"/>
      <c r="AA43" s="46"/>
      <c r="AB43" s="43"/>
    </row>
    <row r="44" spans="1:28" s="44" customFormat="1" ht="57" customHeight="1">
      <c r="A44" s="46"/>
      <c r="B44" s="43"/>
      <c r="C44" s="151" t="s">
        <v>162</v>
      </c>
      <c r="D44" s="151"/>
      <c r="E44" s="151"/>
      <c r="F44" s="151"/>
      <c r="G44" s="151"/>
      <c r="H44" s="151"/>
      <c r="I44" s="151"/>
      <c r="J44" s="151"/>
      <c r="K44" s="151"/>
      <c r="L44" s="151"/>
      <c r="M44" s="151"/>
      <c r="N44" s="151"/>
      <c r="O44" s="151"/>
      <c r="P44" s="151"/>
      <c r="Q44" s="151"/>
      <c r="R44" s="151"/>
      <c r="S44" s="151"/>
      <c r="T44" s="43"/>
      <c r="U44" s="43"/>
      <c r="V44" s="43"/>
      <c r="W44" s="43"/>
      <c r="X44" s="43"/>
      <c r="Y44" s="46"/>
      <c r="Z44" s="43"/>
      <c r="AA44" s="46"/>
      <c r="AB44" s="43"/>
    </row>
    <row r="45" spans="1:28" s="44" customFormat="1" ht="12.75">
      <c r="A45" s="46"/>
      <c r="B45" s="43"/>
      <c r="C45" s="43"/>
      <c r="D45" s="43"/>
      <c r="E45" s="43"/>
      <c r="F45" s="47"/>
      <c r="G45" s="38"/>
      <c r="H45" s="57"/>
      <c r="I45" s="39"/>
      <c r="J45" s="39"/>
      <c r="K45" s="53"/>
      <c r="L45" s="54"/>
      <c r="M45" s="55"/>
      <c r="N45" s="52"/>
      <c r="O45" s="56"/>
      <c r="P45" s="52"/>
      <c r="Q45" s="42"/>
      <c r="R45" s="52"/>
      <c r="S45" s="42"/>
      <c r="T45" s="43"/>
      <c r="U45" s="43"/>
      <c r="V45" s="43"/>
      <c r="W45" s="43"/>
      <c r="X45" s="43"/>
      <c r="Y45" s="46"/>
      <c r="Z45" s="43"/>
      <c r="AA45" s="43"/>
      <c r="AB45" s="46"/>
    </row>
    <row r="46" spans="1:28" s="44" customFormat="1" ht="12.75">
      <c r="A46" s="46"/>
      <c r="B46" s="43"/>
      <c r="C46" s="43"/>
      <c r="D46" s="43"/>
      <c r="E46" s="43"/>
      <c r="F46" s="47"/>
      <c r="G46" s="38"/>
      <c r="H46" s="57"/>
      <c r="I46" s="39"/>
      <c r="J46" s="39"/>
      <c r="K46" s="53"/>
      <c r="L46" s="54"/>
      <c r="M46" s="55"/>
      <c r="N46" s="52"/>
      <c r="O46" s="56"/>
      <c r="P46" s="52"/>
      <c r="Q46" s="42"/>
      <c r="R46" s="52"/>
      <c r="S46" s="42"/>
      <c r="T46" s="43"/>
      <c r="U46" s="43"/>
      <c r="V46" s="43"/>
      <c r="W46" s="43"/>
      <c r="X46" s="43"/>
      <c r="Y46" s="46"/>
      <c r="Z46" s="43"/>
      <c r="AA46" s="46"/>
      <c r="AB46" s="43"/>
    </row>
    <row r="47" spans="1:28" s="44" customFormat="1" ht="12.75">
      <c r="A47" s="46"/>
      <c r="B47" s="43"/>
      <c r="C47" s="43"/>
      <c r="D47" s="43"/>
      <c r="E47" s="43"/>
      <c r="F47" s="47"/>
      <c r="G47" s="38"/>
      <c r="H47" s="39"/>
      <c r="I47" s="39"/>
      <c r="J47" s="39"/>
      <c r="K47" s="53"/>
      <c r="L47" s="54"/>
      <c r="M47" s="55"/>
      <c r="N47" s="52"/>
      <c r="O47" s="56"/>
      <c r="P47" s="52"/>
      <c r="Q47" s="42"/>
      <c r="R47" s="52"/>
      <c r="S47" s="42"/>
      <c r="T47" s="43"/>
      <c r="U47" s="43"/>
      <c r="V47" s="43"/>
      <c r="W47" s="43"/>
      <c r="X47" s="43"/>
      <c r="Y47" s="46"/>
      <c r="Z47" s="43"/>
      <c r="AA47" s="46"/>
      <c r="AB47" s="43"/>
    </row>
    <row r="48" spans="1:28" s="44" customFormat="1" ht="12.75">
      <c r="A48" s="58"/>
      <c r="B48" s="59"/>
      <c r="C48" s="59"/>
      <c r="D48" s="43"/>
      <c r="E48" s="43"/>
      <c r="F48" s="60"/>
      <c r="G48" s="38"/>
      <c r="H48" s="57"/>
      <c r="I48" s="39"/>
      <c r="J48" s="39"/>
      <c r="K48" s="61"/>
      <c r="L48" s="61"/>
      <c r="M48" s="55"/>
      <c r="N48" s="52"/>
      <c r="O48" s="56"/>
      <c r="P48" s="52"/>
      <c r="Q48" s="42"/>
      <c r="R48" s="52"/>
      <c r="S48" s="42"/>
      <c r="T48" s="43"/>
      <c r="U48" s="43"/>
      <c r="V48" s="43"/>
      <c r="W48" s="43"/>
      <c r="X48" s="43"/>
      <c r="Y48" s="46"/>
      <c r="Z48" s="43"/>
      <c r="AA48" s="43"/>
      <c r="AB48" s="43"/>
    </row>
    <row r="49" spans="1:28" s="44" customFormat="1" ht="12.75">
      <c r="A49" s="46"/>
      <c r="B49" s="43"/>
      <c r="C49" s="43"/>
      <c r="D49" s="46"/>
      <c r="E49" s="43"/>
      <c r="F49" s="47"/>
      <c r="G49" s="38"/>
      <c r="H49" s="39"/>
      <c r="I49" s="39"/>
      <c r="J49" s="39"/>
      <c r="K49" s="53"/>
      <c r="L49" s="54"/>
      <c r="M49" s="55"/>
      <c r="N49" s="52"/>
      <c r="O49" s="56"/>
      <c r="P49" s="52"/>
      <c r="Q49" s="42"/>
      <c r="R49" s="52"/>
      <c r="S49" s="42"/>
      <c r="T49" s="43"/>
      <c r="U49" s="43"/>
      <c r="V49" s="43"/>
      <c r="W49" s="43"/>
      <c r="X49" s="43"/>
      <c r="Y49" s="46"/>
      <c r="Z49" s="43"/>
      <c r="AA49" s="46"/>
      <c r="AB49" s="43"/>
    </row>
    <row r="50" spans="1:28" s="44" customFormat="1" ht="12.75">
      <c r="A50" s="59"/>
      <c r="B50" s="59"/>
      <c r="C50" s="59"/>
      <c r="D50" s="46"/>
      <c r="E50" s="43"/>
      <c r="F50" s="47"/>
      <c r="G50" s="38"/>
      <c r="H50" s="57"/>
      <c r="I50" s="39"/>
      <c r="J50" s="39"/>
      <c r="K50" s="53"/>
      <c r="L50" s="54"/>
      <c r="M50" s="55"/>
      <c r="N50" s="52"/>
      <c r="O50" s="56"/>
      <c r="P50" s="52"/>
      <c r="Q50" s="42"/>
      <c r="R50" s="52"/>
      <c r="S50" s="42"/>
      <c r="T50" s="43"/>
      <c r="U50" s="46"/>
      <c r="V50" s="46"/>
      <c r="W50" s="46"/>
      <c r="X50" s="43"/>
      <c r="Y50" s="43"/>
      <c r="Z50" s="43"/>
      <c r="AA50" s="46"/>
      <c r="AB50" s="43"/>
    </row>
    <row r="51" spans="1:28" s="44" customFormat="1" ht="12.75">
      <c r="A51" s="46"/>
      <c r="B51" s="43"/>
      <c r="C51" s="43"/>
      <c r="D51" s="43"/>
      <c r="E51" s="43"/>
      <c r="F51" s="47"/>
      <c r="G51" s="62"/>
      <c r="H51" s="57"/>
      <c r="I51" s="57"/>
      <c r="J51" s="39"/>
      <c r="K51" s="53"/>
      <c r="L51" s="54"/>
      <c r="M51" s="55"/>
      <c r="N51" s="52"/>
      <c r="O51" s="56"/>
      <c r="P51" s="52"/>
      <c r="Q51" s="42"/>
      <c r="R51" s="52"/>
      <c r="S51" s="42"/>
      <c r="T51" s="43"/>
      <c r="U51" s="43"/>
      <c r="V51" s="43"/>
      <c r="W51" s="43"/>
      <c r="X51" s="43"/>
      <c r="Y51" s="43"/>
      <c r="Z51" s="43"/>
      <c r="AA51" s="46"/>
      <c r="AB51" s="43"/>
    </row>
    <row r="52" spans="1:28" s="44" customFormat="1" ht="12.75">
      <c r="A52" s="59"/>
      <c r="B52" s="59"/>
      <c r="C52" s="59"/>
      <c r="D52" s="46"/>
      <c r="E52" s="43"/>
      <c r="F52" s="60"/>
      <c r="G52" s="38"/>
      <c r="H52" s="57"/>
      <c r="I52" s="39"/>
      <c r="J52" s="39"/>
      <c r="K52" s="61"/>
      <c r="L52" s="61"/>
      <c r="M52" s="55"/>
      <c r="N52" s="52"/>
      <c r="O52" s="56"/>
      <c r="P52" s="52"/>
      <c r="Q52" s="42"/>
      <c r="R52" s="52"/>
      <c r="S52" s="42"/>
      <c r="T52" s="43"/>
      <c r="U52" s="43"/>
      <c r="V52" s="43"/>
      <c r="W52" s="43"/>
      <c r="X52" s="43"/>
      <c r="Y52" s="43"/>
      <c r="Z52" s="43"/>
      <c r="AA52" s="46"/>
      <c r="AB52" s="46"/>
    </row>
    <row r="53" spans="1:28" s="44" customFormat="1" ht="12.75">
      <c r="A53" s="46"/>
      <c r="B53" s="63"/>
      <c r="C53" s="46"/>
      <c r="D53" s="46"/>
      <c r="E53" s="46"/>
      <c r="F53" s="64"/>
      <c r="G53" s="38"/>
      <c r="H53" s="39"/>
      <c r="I53" s="39"/>
      <c r="J53" s="39"/>
      <c r="K53" s="53"/>
      <c r="L53" s="54"/>
      <c r="M53" s="55"/>
      <c r="N53" s="52"/>
      <c r="O53" s="56"/>
      <c r="P53" s="52"/>
      <c r="Q53" s="42"/>
      <c r="R53" s="52"/>
      <c r="S53" s="42"/>
      <c r="T53" s="46"/>
      <c r="U53" s="46"/>
      <c r="V53" s="46"/>
      <c r="W53" s="46"/>
      <c r="X53" s="46"/>
      <c r="Y53" s="46"/>
      <c r="Z53" s="46"/>
      <c r="AA53" s="46"/>
      <c r="AB53" s="46"/>
    </row>
    <row r="54" spans="1:28" s="44" customFormat="1" ht="12.75">
      <c r="A54" s="46"/>
      <c r="B54" s="43"/>
      <c r="C54" s="43"/>
      <c r="D54" s="43"/>
      <c r="E54" s="43"/>
      <c r="F54" s="47"/>
      <c r="G54" s="38"/>
      <c r="H54" s="39"/>
      <c r="I54" s="39"/>
      <c r="J54" s="39"/>
      <c r="K54" s="53"/>
      <c r="L54" s="54"/>
      <c r="M54" s="55"/>
      <c r="N54" s="52"/>
      <c r="O54" s="56"/>
      <c r="P54" s="52"/>
      <c r="Q54" s="42"/>
      <c r="R54" s="52"/>
      <c r="S54" s="42"/>
      <c r="T54" s="43"/>
      <c r="U54" s="43"/>
      <c r="V54" s="43"/>
      <c r="W54" s="43"/>
      <c r="X54" s="43"/>
      <c r="Y54" s="43"/>
      <c r="Z54" s="43"/>
      <c r="AA54" s="46"/>
      <c r="AB54" s="43"/>
    </row>
    <row r="55" spans="1:28" s="44" customFormat="1" ht="12.75">
      <c r="A55" s="46"/>
      <c r="B55" s="43"/>
      <c r="C55" s="43"/>
      <c r="D55" s="43"/>
      <c r="E55" s="43"/>
      <c r="F55" s="47"/>
      <c r="G55" s="38"/>
      <c r="H55" s="39"/>
      <c r="I55" s="39"/>
      <c r="J55" s="39"/>
      <c r="K55" s="53"/>
      <c r="L55" s="54"/>
      <c r="M55" s="55"/>
      <c r="N55" s="52"/>
      <c r="O55" s="56"/>
      <c r="P55" s="52"/>
      <c r="Q55" s="42"/>
      <c r="R55" s="52"/>
      <c r="S55" s="42"/>
      <c r="T55" s="43"/>
      <c r="U55" s="43"/>
      <c r="V55" s="43"/>
      <c r="W55" s="43"/>
      <c r="X55" s="43"/>
      <c r="Y55" s="46"/>
      <c r="Z55" s="43"/>
      <c r="AA55" s="46"/>
      <c r="AB55" s="46"/>
    </row>
    <row r="56" spans="1:28" s="44" customFormat="1" ht="12.75">
      <c r="A56" s="46"/>
      <c r="B56" s="43"/>
      <c r="C56" s="43"/>
      <c r="D56" s="43"/>
      <c r="E56" s="43"/>
      <c r="F56" s="47"/>
      <c r="G56" s="38"/>
      <c r="H56" s="39"/>
      <c r="I56" s="39"/>
      <c r="J56" s="39"/>
      <c r="K56" s="53"/>
      <c r="L56" s="54"/>
      <c r="M56" s="55"/>
      <c r="N56" s="52"/>
      <c r="O56" s="56"/>
      <c r="P56" s="52"/>
      <c r="Q56" s="42"/>
      <c r="R56" s="52"/>
      <c r="S56" s="42"/>
      <c r="T56" s="43"/>
      <c r="U56" s="43"/>
      <c r="V56" s="43"/>
      <c r="W56" s="43"/>
      <c r="X56" s="43"/>
      <c r="Y56" s="46"/>
      <c r="Z56" s="43"/>
      <c r="AA56" s="46"/>
      <c r="AB56" s="46"/>
    </row>
    <row r="57" spans="1:28" s="44" customFormat="1" ht="12.75">
      <c r="A57" s="46"/>
      <c r="B57" s="43"/>
      <c r="C57" s="43"/>
      <c r="D57" s="46"/>
      <c r="E57" s="43"/>
      <c r="F57" s="47"/>
      <c r="G57" s="38"/>
      <c r="H57" s="39"/>
      <c r="I57" s="39"/>
      <c r="J57" s="39"/>
      <c r="K57" s="53"/>
      <c r="L57" s="54"/>
      <c r="M57" s="55"/>
      <c r="N57" s="52"/>
      <c r="O57" s="56"/>
      <c r="P57" s="52"/>
      <c r="Q57" s="42"/>
      <c r="R57" s="52"/>
      <c r="S57" s="42"/>
      <c r="T57" s="43"/>
      <c r="U57" s="43"/>
      <c r="V57" s="43"/>
      <c r="W57" s="43"/>
      <c r="X57" s="43"/>
      <c r="Y57" s="46"/>
      <c r="Z57" s="43"/>
      <c r="AA57" s="46"/>
      <c r="AB57" s="46"/>
    </row>
    <row r="58" spans="1:28" s="44" customFormat="1" ht="12.75">
      <c r="A58" s="46"/>
      <c r="B58" s="43"/>
      <c r="C58" s="43"/>
      <c r="D58" s="43"/>
      <c r="E58" s="43"/>
      <c r="F58" s="47"/>
      <c r="G58" s="38"/>
      <c r="H58" s="39"/>
      <c r="I58" s="39"/>
      <c r="J58" s="39"/>
      <c r="K58" s="53"/>
      <c r="L58" s="54"/>
      <c r="M58" s="55"/>
      <c r="N58" s="52"/>
      <c r="O58" s="56"/>
      <c r="P58" s="52"/>
      <c r="Q58" s="42"/>
      <c r="R58" s="52"/>
      <c r="S58" s="42"/>
      <c r="T58" s="43"/>
      <c r="U58" s="43"/>
      <c r="V58" s="43"/>
      <c r="W58" s="43"/>
      <c r="X58" s="43"/>
      <c r="Y58" s="46"/>
      <c r="Z58" s="43"/>
      <c r="AA58" s="46"/>
      <c r="AB58" s="43"/>
    </row>
    <row r="59" spans="1:28" s="44" customFormat="1" ht="12.75">
      <c r="A59" s="46"/>
      <c r="B59" s="63"/>
      <c r="C59" s="46"/>
      <c r="D59" s="46"/>
      <c r="E59" s="46"/>
      <c r="F59" s="64"/>
      <c r="G59" s="38"/>
      <c r="H59" s="39"/>
      <c r="I59" s="39"/>
      <c r="J59" s="39"/>
      <c r="K59" s="53"/>
      <c r="L59" s="54"/>
      <c r="M59" s="55"/>
      <c r="N59" s="65"/>
      <c r="O59" s="56"/>
      <c r="P59" s="52"/>
      <c r="Q59" s="42"/>
      <c r="R59" s="52"/>
      <c r="S59" s="42"/>
      <c r="T59" s="46"/>
      <c r="U59" s="46"/>
      <c r="V59" s="46"/>
      <c r="W59" s="46"/>
      <c r="X59" s="46"/>
      <c r="Y59" s="46"/>
      <c r="Z59" s="46"/>
      <c r="AA59" s="46"/>
      <c r="AB59" s="46"/>
    </row>
    <row r="60" spans="1:28" s="66" customFormat="1" ht="12.75">
      <c r="A60" s="46"/>
      <c r="B60" s="63"/>
      <c r="C60" s="46"/>
      <c r="D60" s="46"/>
      <c r="E60" s="46"/>
      <c r="F60" s="64"/>
      <c r="G60" s="38"/>
      <c r="H60" s="39"/>
      <c r="I60" s="39"/>
      <c r="J60" s="39"/>
      <c r="K60" s="53"/>
      <c r="L60" s="54"/>
      <c r="M60" s="55"/>
      <c r="N60" s="52"/>
      <c r="O60" s="56"/>
      <c r="P60" s="52"/>
      <c r="Q60" s="42"/>
      <c r="R60" s="52"/>
      <c r="S60" s="42"/>
      <c r="T60" s="46"/>
      <c r="U60" s="46"/>
      <c r="V60" s="46"/>
      <c r="W60" s="46"/>
      <c r="X60" s="46"/>
      <c r="Y60" s="46"/>
      <c r="Z60" s="46"/>
      <c r="AA60" s="46"/>
      <c r="AB60" s="46"/>
    </row>
    <row r="61" spans="1:28" s="66" customFormat="1" ht="12.75">
      <c r="A61" s="46"/>
      <c r="B61" s="63"/>
      <c r="C61" s="46"/>
      <c r="D61" s="46"/>
      <c r="E61" s="46"/>
      <c r="F61" s="64"/>
      <c r="G61" s="38"/>
      <c r="H61" s="39"/>
      <c r="I61" s="39"/>
      <c r="J61" s="39"/>
      <c r="K61" s="53"/>
      <c r="L61" s="54"/>
      <c r="M61" s="55"/>
      <c r="N61" s="52"/>
      <c r="O61" s="56"/>
      <c r="P61" s="52"/>
      <c r="Q61" s="42"/>
      <c r="R61" s="52"/>
      <c r="S61" s="42"/>
      <c r="T61" s="46"/>
      <c r="U61" s="46"/>
      <c r="V61" s="46"/>
      <c r="W61" s="46"/>
      <c r="X61" s="46"/>
      <c r="Y61" s="46"/>
      <c r="Z61" s="46"/>
      <c r="AA61" s="46"/>
      <c r="AB61" s="46"/>
    </row>
    <row r="62" spans="1:28" s="66" customFormat="1" ht="12.75">
      <c r="A62" s="46"/>
      <c r="B62" s="63"/>
      <c r="C62" s="46"/>
      <c r="D62" s="46"/>
      <c r="E62" s="46"/>
      <c r="F62" s="64"/>
      <c r="G62" s="38"/>
      <c r="H62" s="39"/>
      <c r="I62" s="39"/>
      <c r="J62" s="39"/>
      <c r="K62" s="53"/>
      <c r="L62" s="54"/>
      <c r="M62" s="55"/>
      <c r="N62" s="52"/>
      <c r="O62" s="56"/>
      <c r="P62" s="52"/>
      <c r="Q62" s="42"/>
      <c r="R62" s="52"/>
      <c r="S62" s="42"/>
      <c r="T62" s="46"/>
      <c r="U62" s="46"/>
      <c r="V62" s="46"/>
      <c r="W62" s="46"/>
      <c r="X62" s="46"/>
      <c r="Y62" s="46"/>
      <c r="Z62" s="46"/>
      <c r="AA62" s="46"/>
      <c r="AB62" s="46"/>
    </row>
    <row r="63" spans="1:28" s="66" customFormat="1" ht="12.75">
      <c r="A63" s="59"/>
      <c r="B63" s="59"/>
      <c r="C63" s="59"/>
      <c r="D63" s="43"/>
      <c r="E63" s="43"/>
      <c r="F63" s="47"/>
      <c r="G63" s="38"/>
      <c r="H63" s="57"/>
      <c r="I63" s="39"/>
      <c r="J63" s="39"/>
      <c r="K63" s="53"/>
      <c r="L63" s="54"/>
      <c r="M63" s="55"/>
      <c r="N63" s="52"/>
      <c r="O63" s="56"/>
      <c r="P63" s="52"/>
      <c r="Q63" s="42"/>
      <c r="R63" s="52"/>
      <c r="S63" s="42"/>
      <c r="T63" s="43"/>
      <c r="U63" s="43"/>
      <c r="V63" s="43"/>
      <c r="W63" s="43"/>
      <c r="X63" s="43"/>
      <c r="Y63" s="46"/>
      <c r="Z63" s="43"/>
      <c r="AA63" s="46"/>
      <c r="AB63" s="43"/>
    </row>
    <row r="64" spans="1:28" s="66" customFormat="1" ht="12.75">
      <c r="A64" s="46"/>
      <c r="B64" s="63"/>
      <c r="C64" s="46"/>
      <c r="D64" s="46"/>
      <c r="E64" s="46"/>
      <c r="F64" s="64"/>
      <c r="G64" s="38"/>
      <c r="H64" s="39"/>
      <c r="I64" s="39"/>
      <c r="J64" s="39"/>
      <c r="K64" s="53"/>
      <c r="L64" s="54"/>
      <c r="M64" s="55"/>
      <c r="N64" s="52"/>
      <c r="O64" s="56"/>
      <c r="P64" s="52"/>
      <c r="Q64" s="42"/>
      <c r="R64" s="52"/>
      <c r="S64" s="42"/>
      <c r="T64" s="46"/>
      <c r="U64" s="46"/>
      <c r="V64" s="46"/>
      <c r="W64" s="46"/>
      <c r="X64" s="46"/>
      <c r="Y64" s="46"/>
      <c r="Z64" s="46"/>
      <c r="AA64" s="46"/>
      <c r="AB64" s="46"/>
    </row>
    <row r="65" spans="1:28" s="66" customFormat="1" ht="12.75">
      <c r="A65" s="58"/>
      <c r="B65" s="59"/>
      <c r="C65" s="59"/>
      <c r="D65" s="43"/>
      <c r="E65" s="43"/>
      <c r="F65" s="47"/>
      <c r="G65" s="38"/>
      <c r="H65" s="57"/>
      <c r="I65" s="39"/>
      <c r="J65" s="39"/>
      <c r="K65" s="53"/>
      <c r="L65" s="54"/>
      <c r="M65" s="55"/>
      <c r="N65" s="52"/>
      <c r="O65" s="56"/>
      <c r="P65" s="52"/>
      <c r="Q65" s="42"/>
      <c r="R65" s="52"/>
      <c r="S65" s="42"/>
      <c r="T65" s="43"/>
      <c r="U65" s="43"/>
      <c r="V65" s="43"/>
      <c r="W65" s="43"/>
      <c r="X65" s="43"/>
      <c r="Y65" s="43"/>
      <c r="Z65" s="43"/>
      <c r="AA65" s="46"/>
      <c r="AB65" s="43"/>
    </row>
    <row r="66" spans="2:19" s="46" customFormat="1" ht="12.75">
      <c r="B66" s="63"/>
      <c r="F66" s="64"/>
      <c r="G66" s="38"/>
      <c r="H66" s="39"/>
      <c r="I66" s="39"/>
      <c r="J66" s="39"/>
      <c r="K66" s="53"/>
      <c r="L66" s="54"/>
      <c r="M66" s="55"/>
      <c r="N66" s="52"/>
      <c r="O66" s="56"/>
      <c r="P66" s="52"/>
      <c r="Q66" s="42"/>
      <c r="R66" s="52"/>
      <c r="S66" s="42"/>
    </row>
    <row r="67" spans="1:28" s="46" customFormat="1" ht="12.75">
      <c r="A67" s="67"/>
      <c r="B67" s="63"/>
      <c r="C67" s="67"/>
      <c r="D67" s="67"/>
      <c r="E67" s="67"/>
      <c r="F67" s="68"/>
      <c r="G67" s="38"/>
      <c r="H67" s="61"/>
      <c r="I67" s="39"/>
      <c r="J67" s="39"/>
      <c r="K67" s="53"/>
      <c r="L67" s="54"/>
      <c r="M67" s="55"/>
      <c r="N67" s="52"/>
      <c r="O67" s="56"/>
      <c r="P67" s="52"/>
      <c r="Q67" s="42"/>
      <c r="R67" s="52"/>
      <c r="S67" s="42"/>
      <c r="T67" s="67"/>
      <c r="U67" s="67"/>
      <c r="V67" s="67"/>
      <c r="W67" s="67"/>
      <c r="X67" s="67"/>
      <c r="Y67" s="67"/>
      <c r="Z67" s="67"/>
      <c r="AA67" s="67"/>
      <c r="AB67" s="67"/>
    </row>
    <row r="68" spans="2:19" s="46" customFormat="1" ht="12.75">
      <c r="B68" s="63"/>
      <c r="F68" s="64"/>
      <c r="G68" s="38"/>
      <c r="H68" s="39"/>
      <c r="I68" s="39"/>
      <c r="J68" s="39"/>
      <c r="K68" s="53"/>
      <c r="L68" s="54"/>
      <c r="M68" s="55"/>
      <c r="N68" s="52"/>
      <c r="O68" s="56"/>
      <c r="P68" s="52"/>
      <c r="Q68" s="42"/>
      <c r="R68" s="52"/>
      <c r="S68" s="42"/>
    </row>
    <row r="69" spans="3:19" ht="12.75">
      <c r="C69" s="65"/>
      <c r="D69" s="65"/>
      <c r="E69" s="65"/>
      <c r="F69" s="65"/>
      <c r="S69" s="42"/>
    </row>
    <row r="70" spans="3:6" ht="12.75">
      <c r="C70" s="65"/>
      <c r="D70" s="65"/>
      <c r="E70" s="65"/>
      <c r="F70" s="65"/>
    </row>
    <row r="71" spans="3:6" ht="12.75">
      <c r="C71" s="65"/>
      <c r="D71" s="65"/>
      <c r="E71" s="65"/>
      <c r="F71" s="65"/>
    </row>
    <row r="72" spans="3:6" ht="12.75">
      <c r="C72" s="65"/>
      <c r="D72" s="65"/>
      <c r="E72" s="65"/>
      <c r="F72" s="65"/>
    </row>
    <row r="73" spans="3:6" ht="12.75">
      <c r="C73" s="65"/>
      <c r="D73" s="65"/>
      <c r="E73" s="65"/>
      <c r="F73" s="65"/>
    </row>
    <row r="74" spans="3:6" ht="12.75">
      <c r="C74" s="65"/>
      <c r="D74" s="65"/>
      <c r="E74" s="65"/>
      <c r="F74" s="65"/>
    </row>
    <row r="75" spans="3:6" ht="12.75">
      <c r="C75" s="65"/>
      <c r="D75" s="65"/>
      <c r="E75" s="65"/>
      <c r="F75" s="65"/>
    </row>
    <row r="76" spans="3:6" ht="12.75">
      <c r="C76" s="65"/>
      <c r="D76" s="65"/>
      <c r="E76" s="65"/>
      <c r="F76" s="65"/>
    </row>
    <row r="77" spans="3:6" ht="12.75">
      <c r="C77" s="65"/>
      <c r="D77" s="65"/>
      <c r="E77" s="65"/>
      <c r="F77" s="65"/>
    </row>
  </sheetData>
  <sheetProtection/>
  <mergeCells count="5">
    <mergeCell ref="C44:S44"/>
    <mergeCell ref="G10:K10"/>
    <mergeCell ref="G11:K11"/>
    <mergeCell ref="P10:S11"/>
    <mergeCell ref="M10:M11"/>
  </mergeCells>
  <conditionalFormatting sqref="I40:I43 I45:I68">
    <cfRule type="cellIs" priority="3" dxfId="0" operator="lessThan" stopIfTrue="1">
      <formula>0.1</formula>
    </cfRule>
  </conditionalFormatting>
  <conditionalFormatting sqref="I32:I34 I37:I39 I23:I30 I14:I21">
    <cfRule type="cellIs" priority="5" dxfId="0" operator="lessThanOrEqual" stopIfTrue="1">
      <formula>0</formula>
    </cfRule>
    <cfRule type="cellIs" priority="6" dxfId="0" operator="lessThan" stopIfTrue="1">
      <formula>0</formula>
    </cfRule>
  </conditionalFormatting>
  <conditionalFormatting sqref="H20:H21">
    <cfRule type="cellIs" priority="7" dxfId="1" operator="greaterThanOrEqual" stopIfTrue="1">
      <formula>F20</formula>
    </cfRule>
  </conditionalFormatting>
  <conditionalFormatting sqref="A13">
    <cfRule type="cellIs" priority="2" dxfId="1" operator="lessThan" stopIfTrue="1">
      <formula>0.23</formula>
    </cfRule>
  </conditionalFormatting>
  <printOptions/>
  <pageMargins left="0.75" right="0.72" top="0.58" bottom="1.26" header="0.5" footer="0.5"/>
  <pageSetup horizontalDpi="600" verticalDpi="600" orientation="landscape" paperSize="9" scale="71" r:id="rId3"/>
  <headerFooter alignWithMargins="0">
    <oddFooter>&amp;L&amp;G&amp;R&amp;G</oddFooter>
  </headerFooter>
  <rowBreaks count="1" manualBreakCount="1">
    <brk id="41" max="21" man="1"/>
  </rowBreaks>
  <drawing r:id="rId1"/>
  <legacyDrawingHF r:id="rId2"/>
</worksheet>
</file>

<file path=xl/worksheets/sheet2.xml><?xml version="1.0" encoding="utf-8"?>
<worksheet xmlns="http://schemas.openxmlformats.org/spreadsheetml/2006/main" xmlns:r="http://schemas.openxmlformats.org/officeDocument/2006/relationships">
  <dimension ref="A1:X176"/>
  <sheetViews>
    <sheetView tabSelected="1" zoomScale="75" zoomScaleNormal="75" zoomScalePageLayoutView="0" workbookViewId="0" topLeftCell="A1">
      <pane ySplit="13" topLeftCell="A14" activePane="bottomLeft" state="frozen"/>
      <selection pane="topLeft" activeCell="A1" sqref="A1"/>
      <selection pane="bottomLeft" activeCell="F33" sqref="F33"/>
    </sheetView>
  </sheetViews>
  <sheetFormatPr defaultColWidth="9.140625" defaultRowHeight="12.75"/>
  <cols>
    <col min="1" max="1" width="1.7109375" style="109" customWidth="1"/>
    <col min="2" max="2" width="44.57421875" style="109" customWidth="1"/>
    <col min="3" max="3" width="13.421875" style="110" customWidth="1"/>
    <col min="4" max="5" width="13.421875" style="109" customWidth="1"/>
    <col min="6" max="6" width="79.8515625" style="119" customWidth="1"/>
    <col min="7" max="10" width="13.57421875" style="109" customWidth="1"/>
    <col min="11" max="18" width="8.7109375" style="109" customWidth="1"/>
    <col min="19" max="16384" width="9.140625" style="109" customWidth="1"/>
  </cols>
  <sheetData>
    <row r="1" spans="1:24" s="15" customFormat="1" ht="15" customHeight="1">
      <c r="A1" s="1"/>
      <c r="B1" s="2"/>
      <c r="C1" s="2"/>
      <c r="D1" s="2"/>
      <c r="E1" s="3"/>
      <c r="F1" s="117"/>
      <c r="G1" s="4"/>
      <c r="H1" s="5"/>
      <c r="I1" s="5"/>
      <c r="J1" s="6"/>
      <c r="K1" s="5"/>
      <c r="L1" s="7"/>
      <c r="M1" s="8"/>
      <c r="N1" s="9"/>
      <c r="O1" s="5"/>
      <c r="P1" s="6"/>
      <c r="Q1" s="10"/>
      <c r="R1" s="11"/>
      <c r="S1" s="12"/>
      <c r="T1" s="2"/>
      <c r="U1" s="2"/>
      <c r="V1" s="2"/>
      <c r="W1" s="18"/>
      <c r="X1" s="18"/>
    </row>
    <row r="2" spans="1:24" s="15" customFormat="1" ht="93">
      <c r="A2" s="73"/>
      <c r="B2" s="18"/>
      <c r="C2" s="18"/>
      <c r="D2" s="18"/>
      <c r="E2" s="19"/>
      <c r="F2" s="118"/>
      <c r="G2" s="20"/>
      <c r="H2" s="23"/>
      <c r="J2" s="78" t="s">
        <v>154</v>
      </c>
      <c r="K2" s="23"/>
      <c r="L2" s="24"/>
      <c r="M2" s="25"/>
      <c r="N2" s="26"/>
      <c r="O2" s="23"/>
      <c r="P2" s="74"/>
      <c r="Q2" s="75"/>
      <c r="R2" s="76"/>
      <c r="T2" s="18"/>
      <c r="U2" s="18"/>
      <c r="V2" s="18"/>
      <c r="W2" s="18"/>
      <c r="X2" s="18"/>
    </row>
    <row r="3" spans="1:24" s="15" customFormat="1" ht="15" customHeight="1">
      <c r="A3" s="73"/>
      <c r="B3" s="18"/>
      <c r="C3" s="18"/>
      <c r="D3" s="18"/>
      <c r="E3" s="19"/>
      <c r="F3" s="118"/>
      <c r="G3" s="20"/>
      <c r="H3" s="23"/>
      <c r="J3" s="79" t="s">
        <v>163</v>
      </c>
      <c r="K3" s="23"/>
      <c r="L3" s="24"/>
      <c r="M3" s="25"/>
      <c r="N3" s="26"/>
      <c r="O3" s="23"/>
      <c r="P3" s="74"/>
      <c r="Q3" s="75"/>
      <c r="R3" s="76"/>
      <c r="T3" s="18"/>
      <c r="U3" s="18"/>
      <c r="V3" s="18"/>
      <c r="W3" s="18"/>
      <c r="X3" s="18"/>
    </row>
    <row r="4" spans="1:24" s="15" customFormat="1" ht="15" customHeight="1">
      <c r="A4" s="73"/>
      <c r="B4" s="18"/>
      <c r="C4" s="18"/>
      <c r="D4" s="18"/>
      <c r="E4" s="19"/>
      <c r="F4" s="118"/>
      <c r="G4" s="20"/>
      <c r="H4" s="23"/>
      <c r="J4" s="77"/>
      <c r="K4" s="23"/>
      <c r="L4" s="24"/>
      <c r="M4" s="25"/>
      <c r="N4" s="26"/>
      <c r="O4" s="23"/>
      <c r="P4" s="74"/>
      <c r="Q4" s="75"/>
      <c r="R4" s="76"/>
      <c r="T4" s="18"/>
      <c r="U4" s="18"/>
      <c r="V4" s="18"/>
      <c r="W4" s="18"/>
      <c r="X4" s="18"/>
    </row>
    <row r="5" spans="1:24" s="15" customFormat="1" ht="15" customHeight="1">
      <c r="A5" s="73"/>
      <c r="B5" s="18"/>
      <c r="C5" s="18"/>
      <c r="D5" s="18"/>
      <c r="E5" s="19"/>
      <c r="F5" s="118"/>
      <c r="G5" s="20"/>
      <c r="H5" s="23"/>
      <c r="J5" s="80" t="s">
        <v>155</v>
      </c>
      <c r="K5" s="23"/>
      <c r="L5" s="24"/>
      <c r="M5" s="25"/>
      <c r="N5" s="26"/>
      <c r="O5" s="23"/>
      <c r="P5" s="74"/>
      <c r="Q5" s="75"/>
      <c r="R5" s="76"/>
      <c r="T5" s="18"/>
      <c r="U5" s="18"/>
      <c r="V5" s="18"/>
      <c r="W5" s="18"/>
      <c r="X5" s="18"/>
    </row>
    <row r="6" spans="1:24" s="15" customFormat="1" ht="15" customHeight="1">
      <c r="A6" s="73"/>
      <c r="B6" s="18"/>
      <c r="C6" s="18"/>
      <c r="D6" s="18"/>
      <c r="E6" s="19"/>
      <c r="F6" s="118"/>
      <c r="G6" s="20"/>
      <c r="H6" s="23"/>
      <c r="J6" s="81"/>
      <c r="K6" s="23"/>
      <c r="L6" s="24"/>
      <c r="M6" s="25"/>
      <c r="N6" s="26"/>
      <c r="O6" s="23"/>
      <c r="P6" s="74"/>
      <c r="Q6" s="75"/>
      <c r="R6" s="76"/>
      <c r="T6" s="18"/>
      <c r="U6" s="18"/>
      <c r="V6" s="18"/>
      <c r="W6" s="18"/>
      <c r="X6" s="18"/>
    </row>
    <row r="7" spans="1:24" s="15" customFormat="1" ht="15" customHeight="1">
      <c r="A7" s="73"/>
      <c r="B7" s="18"/>
      <c r="C7" s="18"/>
      <c r="D7" s="18"/>
      <c r="E7" s="19"/>
      <c r="F7" s="118"/>
      <c r="G7" s="20"/>
      <c r="H7" s="23"/>
      <c r="J7" s="81"/>
      <c r="K7" s="23"/>
      <c r="L7" s="24"/>
      <c r="M7" s="25"/>
      <c r="N7" s="26"/>
      <c r="O7" s="23"/>
      <c r="P7" s="74"/>
      <c r="Q7" s="75"/>
      <c r="R7" s="76"/>
      <c r="T7" s="18"/>
      <c r="U7" s="18"/>
      <c r="V7" s="18"/>
      <c r="W7" s="18"/>
      <c r="X7" s="18"/>
    </row>
    <row r="8" spans="1:24" s="15" customFormat="1" ht="15" customHeight="1">
      <c r="A8" s="73"/>
      <c r="B8" s="18"/>
      <c r="C8" s="18"/>
      <c r="D8" s="18"/>
      <c r="E8" s="19"/>
      <c r="F8" s="118"/>
      <c r="G8" s="20"/>
      <c r="H8" s="23"/>
      <c r="J8" s="81"/>
      <c r="K8" s="23"/>
      <c r="L8" s="24"/>
      <c r="M8" s="25"/>
      <c r="N8" s="26"/>
      <c r="O8" s="23"/>
      <c r="P8" s="74"/>
      <c r="Q8" s="75"/>
      <c r="R8" s="76"/>
      <c r="T8" s="18"/>
      <c r="U8" s="18"/>
      <c r="V8" s="18"/>
      <c r="W8" s="18"/>
      <c r="X8" s="18"/>
    </row>
    <row r="10" spans="3:10" ht="15.75">
      <c r="C10" s="143" t="s">
        <v>152</v>
      </c>
      <c r="D10" s="157"/>
      <c r="E10" s="157"/>
      <c r="F10" s="154" t="s">
        <v>151</v>
      </c>
      <c r="G10" s="125"/>
      <c r="H10" s="125"/>
      <c r="I10" s="125"/>
      <c r="J10" s="125"/>
    </row>
    <row r="11" spans="3:10" ht="15.75">
      <c r="C11" s="143" t="s">
        <v>153</v>
      </c>
      <c r="D11" s="157"/>
      <c r="E11" s="157"/>
      <c r="F11" s="155"/>
      <c r="G11" s="125"/>
      <c r="H11" s="125"/>
      <c r="I11" s="125"/>
      <c r="J11" s="125"/>
    </row>
    <row r="13" spans="1:11" s="150" customFormat="1" ht="15.75">
      <c r="A13" s="145"/>
      <c r="B13" s="146" t="s">
        <v>1</v>
      </c>
      <c r="C13" s="147" t="s">
        <v>2</v>
      </c>
      <c r="D13" s="147" t="s">
        <v>24</v>
      </c>
      <c r="E13" s="147" t="s">
        <v>158</v>
      </c>
      <c r="F13" s="148" t="s">
        <v>19</v>
      </c>
      <c r="G13" s="146" t="s">
        <v>159</v>
      </c>
      <c r="H13" s="146" t="s">
        <v>21</v>
      </c>
      <c r="I13" s="146" t="s">
        <v>160</v>
      </c>
      <c r="J13" s="146" t="s">
        <v>161</v>
      </c>
      <c r="K13" s="149"/>
    </row>
    <row r="14" spans="1:10" s="124" customFormat="1" ht="25.5">
      <c r="A14" s="122"/>
      <c r="B14" s="126" t="str">
        <f>'COMPANY NAME HERE'!C27</f>
        <v>Vina Carrasco Sauvignon Blanc</v>
      </c>
      <c r="C14" s="127">
        <f>'COMPANY NAME HERE'!D27</f>
        <v>2012</v>
      </c>
      <c r="D14" s="126" t="str">
        <f>'COMPANY NAME HERE'!E27</f>
        <v>Chile</v>
      </c>
      <c r="E14" s="128" t="str">
        <f>'COMPANY NAME HERE'!T27</f>
        <v>Sauvignon Blanc</v>
      </c>
      <c r="F14" s="128" t="str">
        <f>'COMPANY NAME HERE'!V27</f>
        <v>Thoroughly citrussy on the nose, with fresh lime and lemon forming the aromatic backdrop. More citrus on the palate, accompanied by a riper hint of pineapple, and mouthwatering acidity.</v>
      </c>
      <c r="G14" s="128">
        <f>'COMPANY NAME HERE'!Y27</f>
        <v>0</v>
      </c>
      <c r="H14" s="128">
        <f>'COMPANY NAME HERE'!Z27</f>
        <v>0</v>
      </c>
      <c r="I14" s="128"/>
      <c r="J14" s="128">
        <f>'COMPANY NAME HERE'!AB27</f>
        <v>0</v>
      </c>
    </row>
    <row r="15" spans="1:10" s="124" customFormat="1" ht="25.5">
      <c r="A15" s="122"/>
      <c r="B15" s="126" t="str">
        <f>'COMPANY NAME HERE'!C28</f>
        <v>Bantry Bay Chenin Blanc</v>
      </c>
      <c r="C15" s="127" t="str">
        <f>'COMPANY NAME HERE'!D28</f>
        <v>2012</v>
      </c>
      <c r="D15" s="126" t="str">
        <f>'COMPANY NAME HERE'!E28</f>
        <v>South Africa</v>
      </c>
      <c r="E15" s="128" t="str">
        <f>'COMPANY NAME HERE'!T28</f>
        <v>Chenin Blanc</v>
      </c>
      <c r="F15" s="128" t="str">
        <f>'COMPANY NAME HERE'!V28</f>
        <v>An aromatic wine with hints of tropical and citrus fruit on the nose and tastes of pinapple and pears on the palate backed up with a firm acidity.</v>
      </c>
      <c r="G15" s="128" t="str">
        <f>'COMPANY NAME HERE'!Y28</f>
        <v>Veggie</v>
      </c>
      <c r="H15" s="128" t="str">
        <f>'COMPANY NAME HERE'!Z28</f>
        <v>12.5%</v>
      </c>
      <c r="I15" s="128"/>
      <c r="J15" s="128" t="str">
        <f>'COMPANY NAME HERE'!AB28</f>
        <v>Screwcap</v>
      </c>
    </row>
    <row r="16" spans="1:10" s="124" customFormat="1" ht="25.5">
      <c r="A16" s="122"/>
      <c r="B16" s="126" t="str">
        <f>'COMPANY NAME HERE'!C29</f>
        <v>Fathom's Sauvignon Blanc</v>
      </c>
      <c r="C16" s="127" t="str">
        <f>'COMPANY NAME HERE'!D29</f>
        <v>2012</v>
      </c>
      <c r="D16" s="126" t="str">
        <f>'COMPANY NAME HERE'!E29</f>
        <v>New Zealand</v>
      </c>
      <c r="E16" s="128" t="str">
        <f>'COMPANY NAME HERE'!T29</f>
        <v>Sauvignon Blanc</v>
      </c>
      <c r="F16" s="128" t="str">
        <f>'COMPANY NAME HERE'!V29</f>
        <v>Typical of Kiwi Sauvignon, the bouquet springs from the glass, offering plumes of citrus, green grass and elderflower. The palate is a burst of crisp grapefruit and gooseberry flavours.</v>
      </c>
      <c r="G16" s="128">
        <f>'COMPANY NAME HERE'!Y29</f>
        <v>0</v>
      </c>
      <c r="H16" s="128" t="str">
        <f>'COMPANY NAME HERE'!Z29</f>
        <v>12.5%</v>
      </c>
      <c r="I16" s="128"/>
      <c r="J16" s="128" t="str">
        <f>'COMPANY NAME HERE'!AB29</f>
        <v>Screwcap</v>
      </c>
    </row>
    <row r="17" spans="1:10" s="124" customFormat="1" ht="25.5">
      <c r="A17" s="122"/>
      <c r="B17" s="126" t="str">
        <f>'COMPANY NAME HERE'!C30</f>
        <v>Chablis Jacques Decharmes (a premium option)</v>
      </c>
      <c r="C17" s="127" t="str">
        <f>'COMPANY NAME HERE'!D30</f>
        <v>2011</v>
      </c>
      <c r="D17" s="126" t="str">
        <f>'COMPANY NAME HERE'!E30</f>
        <v>Burgundy</v>
      </c>
      <c r="E17" s="128" t="str">
        <f>'COMPANY NAME HERE'!T30</f>
        <v>Chardonnay</v>
      </c>
      <c r="F17" s="128" t="str">
        <f>'COMPANY NAME HERE'!V30</f>
        <v>Lively and fresh with clean citrus aromas. Crisp, fruity and steely dry on the palate. The finish is long and lean. </v>
      </c>
      <c r="G17" s="128">
        <f>'COMPANY NAME HERE'!Y30</f>
        <v>0</v>
      </c>
      <c r="H17" s="128" t="str">
        <f>'COMPANY NAME HERE'!Z30</f>
        <v>11.5%</v>
      </c>
      <c r="I17" s="128"/>
      <c r="J17" s="128" t="str">
        <f>'COMPANY NAME HERE'!AB30</f>
        <v>Cork</v>
      </c>
    </row>
    <row r="18" spans="1:10" s="124" customFormat="1" ht="15.75">
      <c r="A18" s="122"/>
      <c r="B18" s="126" t="str">
        <f>'COMPANY NAME HERE'!C32</f>
        <v>Rosé Wine</v>
      </c>
      <c r="C18" s="127"/>
      <c r="D18" s="126"/>
      <c r="E18" s="128"/>
      <c r="F18" s="128"/>
      <c r="G18" s="128"/>
      <c r="H18" s="128"/>
      <c r="I18" s="128"/>
      <c r="J18" s="128"/>
    </row>
    <row r="19" spans="1:10" s="124" customFormat="1" ht="25.5">
      <c r="A19" s="122"/>
      <c r="B19" s="126" t="str">
        <f>'COMPANY NAME HERE'!C33</f>
        <v>Marques Calado Rosé</v>
      </c>
      <c r="C19" s="127" t="str">
        <f>'COMPANY NAME HERE'!D33</f>
        <v>2011</v>
      </c>
      <c r="D19" s="126" t="str">
        <f>'COMPANY NAME HERE'!E33</f>
        <v>Spain</v>
      </c>
      <c r="E19" s="128" t="str">
        <f>'COMPANY NAME HERE'!T33</f>
        <v>Garnacha</v>
      </c>
      <c r="F19" s="128" t="str">
        <f>'COMPANY NAME HERE'!V33</f>
        <v>An intense pink wine with plenty of juicy berry fruit. Strawberry and raspberry flavours are complemented by a creamy texture and crisp, refreshing acidity.</v>
      </c>
      <c r="G19" s="128" t="str">
        <f>'COMPANY NAME HERE'!Y33</f>
        <v>Veggie</v>
      </c>
      <c r="H19" s="128" t="str">
        <f>'COMPANY NAME HERE'!Z33</f>
        <v>13.%</v>
      </c>
      <c r="I19" s="128"/>
      <c r="J19" s="128" t="str">
        <f>'COMPANY NAME HERE'!AB33</f>
        <v>Screwcap</v>
      </c>
    </row>
    <row r="20" spans="1:10" s="124" customFormat="1" ht="15.75">
      <c r="A20" s="122"/>
      <c r="B20" s="126" t="str">
        <f>'COMPANY NAME HERE'!C34</f>
        <v>Zinfandel</v>
      </c>
      <c r="C20" s="127">
        <f>'COMPANY NAME HERE'!D34</f>
        <v>2012</v>
      </c>
      <c r="D20" s="126" t="str">
        <f>'COMPANY NAME HERE'!E34</f>
        <v>South of France</v>
      </c>
      <c r="E20" s="128"/>
      <c r="F20" s="128"/>
      <c r="G20" s="128"/>
      <c r="H20" s="128"/>
      <c r="I20" s="128"/>
      <c r="J20" s="128"/>
    </row>
    <row r="21" spans="1:10" s="124" customFormat="1" ht="15.75">
      <c r="A21" s="122"/>
      <c r="B21" s="126" t="str">
        <f>'COMPANY NAME HERE'!C36</f>
        <v>Sparkling Wine</v>
      </c>
      <c r="C21" s="127">
        <f>'COMPANY NAME HERE'!D36</f>
        <v>0</v>
      </c>
      <c r="D21" s="126">
        <f>'COMPANY NAME HERE'!E36</f>
        <v>0</v>
      </c>
      <c r="E21" s="128"/>
      <c r="F21" s="128"/>
      <c r="G21" s="128"/>
      <c r="H21" s="128"/>
      <c r="I21" s="128"/>
      <c r="J21" s="128"/>
    </row>
    <row r="22" spans="1:10" s="124" customFormat="1" ht="15.75">
      <c r="A22" s="122"/>
      <c r="B22" s="126" t="str">
        <f>'COMPANY NAME HERE'!C37</f>
        <v>Codorníu Rosado </v>
      </c>
      <c r="C22" s="127" t="str">
        <f>'COMPANY NAME HERE'!D37</f>
        <v>NV</v>
      </c>
      <c r="D22" s="126" t="str">
        <f>'COMPANY NAME HERE'!E37</f>
        <v>Spain</v>
      </c>
      <c r="E22" s="128"/>
      <c r="F22" s="128"/>
      <c r="G22" s="128"/>
      <c r="H22" s="128"/>
      <c r="I22" s="128"/>
      <c r="J22" s="128"/>
    </row>
    <row r="23" spans="1:10" s="124" customFormat="1" ht="15.75">
      <c r="A23" s="122"/>
      <c r="B23" s="126" t="str">
        <f>'COMPANY NAME HERE'!C38</f>
        <v>Prosecco Corte Alta </v>
      </c>
      <c r="C23" s="127" t="str">
        <f>'COMPANY NAME HERE'!D38</f>
        <v>NV</v>
      </c>
      <c r="D23" s="126" t="str">
        <f>'COMPANY NAME HERE'!E38</f>
        <v>Italy</v>
      </c>
      <c r="E23" s="128"/>
      <c r="F23" s="128"/>
      <c r="G23" s="128"/>
      <c r="H23" s="128"/>
      <c r="I23" s="128"/>
      <c r="J23" s="128"/>
    </row>
    <row r="24" spans="1:10" s="124" customFormat="1" ht="15.75">
      <c r="A24" s="122"/>
      <c r="B24" s="126" t="str">
        <f>'COMPANY NAME HERE'!C39</f>
        <v>J de Telmont Grande Réserve </v>
      </c>
      <c r="C24" s="127" t="str">
        <f>'COMPANY NAME HERE'!D39</f>
        <v>NV</v>
      </c>
      <c r="D24" s="126" t="str">
        <f>'COMPANY NAME HERE'!E39</f>
        <v>Champagne</v>
      </c>
      <c r="E24" s="128"/>
      <c r="F24" s="128"/>
      <c r="G24" s="128"/>
      <c r="H24" s="128"/>
      <c r="I24" s="128"/>
      <c r="J24" s="128"/>
    </row>
    <row r="25" spans="1:10" s="124" customFormat="1" ht="15.75">
      <c r="A25" s="122"/>
      <c r="B25" s="121">
        <f>'COMPANY NAME HERE'!C40</f>
        <v>0</v>
      </c>
      <c r="C25" s="123">
        <f>'COMPANY NAME HERE'!D40</f>
        <v>0</v>
      </c>
      <c r="D25" s="121">
        <f>'COMPANY NAME HERE'!E40</f>
        <v>0</v>
      </c>
      <c r="E25" s="120">
        <f>'COMPANY NAME HERE'!T40</f>
        <v>0</v>
      </c>
      <c r="F25" s="120">
        <f>'COMPANY NAME HERE'!V40</f>
        <v>0</v>
      </c>
      <c r="G25" s="120">
        <f>'COMPANY NAME HERE'!Y40</f>
        <v>0</v>
      </c>
      <c r="H25" s="120">
        <f>'COMPANY NAME HERE'!Z40</f>
        <v>0</v>
      </c>
      <c r="I25" s="120">
        <f>'COMPANY NAME HERE'!AA40</f>
        <v>0</v>
      </c>
      <c r="J25" s="120">
        <f>'COMPANY NAME HERE'!AB40</f>
        <v>0</v>
      </c>
    </row>
    <row r="26" spans="1:10" s="124" customFormat="1" ht="42.75" customHeight="1">
      <c r="A26" s="122"/>
      <c r="B26" s="156"/>
      <c r="C26" s="156"/>
      <c r="D26" s="156"/>
      <c r="E26" s="156"/>
      <c r="F26" s="156"/>
      <c r="G26" s="156"/>
      <c r="H26" s="156"/>
      <c r="I26" s="156"/>
      <c r="J26" s="156"/>
    </row>
    <row r="27" spans="1:10" s="124" customFormat="1" ht="15.75">
      <c r="A27" s="122"/>
      <c r="B27" s="121">
        <f>'COMPANY NAME HERE'!C45</f>
        <v>0</v>
      </c>
      <c r="C27" s="123">
        <f>'COMPANY NAME HERE'!D45</f>
        <v>0</v>
      </c>
      <c r="D27" s="121">
        <f>'COMPANY NAME HERE'!E45</f>
        <v>0</v>
      </c>
      <c r="E27" s="120">
        <f>'COMPANY NAME HERE'!T45</f>
        <v>0</v>
      </c>
      <c r="F27" s="120">
        <f>'COMPANY NAME HERE'!V45</f>
        <v>0</v>
      </c>
      <c r="G27" s="120">
        <f>'COMPANY NAME HERE'!Y45</f>
        <v>0</v>
      </c>
      <c r="H27" s="120">
        <f>'COMPANY NAME HERE'!Z45</f>
        <v>0</v>
      </c>
      <c r="I27" s="120">
        <f>'COMPANY NAME HERE'!AA45</f>
        <v>0</v>
      </c>
      <c r="J27" s="120">
        <f>'COMPANY NAME HERE'!AB45</f>
        <v>0</v>
      </c>
    </row>
    <row r="28" spans="1:10" s="124" customFormat="1" ht="15.75">
      <c r="A28" s="122"/>
      <c r="B28" s="121">
        <f>'COMPANY NAME HERE'!C46</f>
        <v>0</v>
      </c>
      <c r="C28" s="123">
        <f>'COMPANY NAME HERE'!D46</f>
        <v>0</v>
      </c>
      <c r="D28" s="121">
        <f>'COMPANY NAME HERE'!E46</f>
        <v>0</v>
      </c>
      <c r="E28" s="120">
        <f>'COMPANY NAME HERE'!T46</f>
        <v>0</v>
      </c>
      <c r="F28" s="120">
        <f>'COMPANY NAME HERE'!V46</f>
        <v>0</v>
      </c>
      <c r="G28" s="120">
        <f>'COMPANY NAME HERE'!Y46</f>
        <v>0</v>
      </c>
      <c r="H28" s="120">
        <f>'COMPANY NAME HERE'!Z46</f>
        <v>0</v>
      </c>
      <c r="I28" s="120">
        <f>'COMPANY NAME HERE'!AA46</f>
        <v>0</v>
      </c>
      <c r="J28" s="120">
        <f>'COMPANY NAME HERE'!AB46</f>
        <v>0</v>
      </c>
    </row>
    <row r="29" spans="1:10" s="124" customFormat="1" ht="15.75">
      <c r="A29" s="122"/>
      <c r="B29" s="121">
        <f>'COMPANY NAME HERE'!C47</f>
        <v>0</v>
      </c>
      <c r="C29" s="123">
        <f>'COMPANY NAME HERE'!D47</f>
        <v>0</v>
      </c>
      <c r="D29" s="121">
        <f>'COMPANY NAME HERE'!E47</f>
        <v>0</v>
      </c>
      <c r="E29" s="120">
        <f>'COMPANY NAME HERE'!T47</f>
        <v>0</v>
      </c>
      <c r="F29" s="120">
        <f>'COMPANY NAME HERE'!V47</f>
        <v>0</v>
      </c>
      <c r="G29" s="120">
        <f>'COMPANY NAME HERE'!Y47</f>
        <v>0</v>
      </c>
      <c r="H29" s="120">
        <f>'COMPANY NAME HERE'!Z47</f>
        <v>0</v>
      </c>
      <c r="I29" s="120">
        <f>'COMPANY NAME HERE'!AA47</f>
        <v>0</v>
      </c>
      <c r="J29" s="120">
        <f>'COMPANY NAME HERE'!AB47</f>
        <v>0</v>
      </c>
    </row>
    <row r="30" spans="1:10" s="124" customFormat="1" ht="15.75">
      <c r="A30" s="122"/>
      <c r="B30" s="121">
        <f>'COMPANY NAME HERE'!C48</f>
        <v>0</v>
      </c>
      <c r="C30" s="123">
        <f>'COMPANY NAME HERE'!D48</f>
        <v>0</v>
      </c>
      <c r="D30" s="121">
        <f>'COMPANY NAME HERE'!E48</f>
        <v>0</v>
      </c>
      <c r="E30" s="120">
        <f>'COMPANY NAME HERE'!T48</f>
        <v>0</v>
      </c>
      <c r="F30" s="120">
        <f>'COMPANY NAME HERE'!V48</f>
        <v>0</v>
      </c>
      <c r="G30" s="120">
        <f>'COMPANY NAME HERE'!Y48</f>
        <v>0</v>
      </c>
      <c r="H30" s="120">
        <f>'COMPANY NAME HERE'!Z48</f>
        <v>0</v>
      </c>
      <c r="I30" s="120">
        <f>'COMPANY NAME HERE'!AA48</f>
        <v>0</v>
      </c>
      <c r="J30" s="120">
        <f>'COMPANY NAME HERE'!AB48</f>
        <v>0</v>
      </c>
    </row>
    <row r="31" spans="1:10" s="124" customFormat="1" ht="15.75">
      <c r="A31" s="122"/>
      <c r="B31" s="121">
        <f>'COMPANY NAME HERE'!C49</f>
        <v>0</v>
      </c>
      <c r="C31" s="123">
        <f>'COMPANY NAME HERE'!D49</f>
        <v>0</v>
      </c>
      <c r="D31" s="121">
        <f>'COMPANY NAME HERE'!E49</f>
        <v>0</v>
      </c>
      <c r="E31" s="120">
        <f>'COMPANY NAME HERE'!T49</f>
        <v>0</v>
      </c>
      <c r="F31" s="120">
        <f>'COMPANY NAME HERE'!V49</f>
        <v>0</v>
      </c>
      <c r="G31" s="120">
        <f>'COMPANY NAME HERE'!Y49</f>
        <v>0</v>
      </c>
      <c r="H31" s="120">
        <f>'COMPANY NAME HERE'!Z49</f>
        <v>0</v>
      </c>
      <c r="I31" s="120">
        <f>'COMPANY NAME HERE'!AA49</f>
        <v>0</v>
      </c>
      <c r="J31" s="120">
        <f>'COMPANY NAME HERE'!AB49</f>
        <v>0</v>
      </c>
    </row>
    <row r="32" spans="1:10" s="124" customFormat="1" ht="15.75">
      <c r="A32" s="122"/>
      <c r="B32" s="121">
        <f>'COMPANY NAME HERE'!C50</f>
        <v>0</v>
      </c>
      <c r="C32" s="123">
        <f>'COMPANY NAME HERE'!D50</f>
        <v>0</v>
      </c>
      <c r="D32" s="121">
        <f>'COMPANY NAME HERE'!E50</f>
        <v>0</v>
      </c>
      <c r="E32" s="120">
        <f>'COMPANY NAME HERE'!T50</f>
        <v>0</v>
      </c>
      <c r="F32" s="120">
        <f>'COMPANY NAME HERE'!V50</f>
        <v>0</v>
      </c>
      <c r="G32" s="120">
        <f>'COMPANY NAME HERE'!Y50</f>
        <v>0</v>
      </c>
      <c r="H32" s="120">
        <f>'COMPANY NAME HERE'!Z50</f>
        <v>0</v>
      </c>
      <c r="I32" s="120">
        <f>'COMPANY NAME HERE'!AA50</f>
        <v>0</v>
      </c>
      <c r="J32" s="120">
        <f>'COMPANY NAME HERE'!AB50</f>
        <v>0</v>
      </c>
    </row>
    <row r="33" spans="1:10" s="124" customFormat="1" ht="15.75">
      <c r="A33" s="122"/>
      <c r="B33" s="121">
        <f>'COMPANY NAME HERE'!C51</f>
        <v>0</v>
      </c>
      <c r="C33" s="123">
        <f>'COMPANY NAME HERE'!D51</f>
        <v>0</v>
      </c>
      <c r="D33" s="121">
        <f>'COMPANY NAME HERE'!E51</f>
        <v>0</v>
      </c>
      <c r="E33" s="120">
        <f>'COMPANY NAME HERE'!T51</f>
        <v>0</v>
      </c>
      <c r="F33" s="120">
        <f>'COMPANY NAME HERE'!V51</f>
        <v>0</v>
      </c>
      <c r="G33" s="120">
        <f>'COMPANY NAME HERE'!Y51</f>
        <v>0</v>
      </c>
      <c r="H33" s="120">
        <f>'COMPANY NAME HERE'!Z51</f>
        <v>0</v>
      </c>
      <c r="I33" s="120">
        <f>'COMPANY NAME HERE'!AA51</f>
        <v>0</v>
      </c>
      <c r="J33" s="120">
        <f>'COMPANY NAME HERE'!AB51</f>
        <v>0</v>
      </c>
    </row>
    <row r="34" spans="1:10" s="124" customFormat="1" ht="15.75">
      <c r="A34" s="122"/>
      <c r="B34" s="121">
        <f>'COMPANY NAME HERE'!C52</f>
        <v>0</v>
      </c>
      <c r="C34" s="123">
        <f>'COMPANY NAME HERE'!D52</f>
        <v>0</v>
      </c>
      <c r="D34" s="121">
        <f>'COMPANY NAME HERE'!E52</f>
        <v>0</v>
      </c>
      <c r="E34" s="120">
        <f>'COMPANY NAME HERE'!T52</f>
        <v>0</v>
      </c>
      <c r="F34" s="120">
        <f>'COMPANY NAME HERE'!V52</f>
        <v>0</v>
      </c>
      <c r="G34" s="120">
        <f>'COMPANY NAME HERE'!Y52</f>
        <v>0</v>
      </c>
      <c r="H34" s="120">
        <f>'COMPANY NAME HERE'!Z52</f>
        <v>0</v>
      </c>
      <c r="I34" s="120">
        <f>'COMPANY NAME HERE'!AA52</f>
        <v>0</v>
      </c>
      <c r="J34" s="120">
        <f>'COMPANY NAME HERE'!AB52</f>
        <v>0</v>
      </c>
    </row>
    <row r="35" spans="1:10" s="124" customFormat="1" ht="15.75">
      <c r="A35" s="122"/>
      <c r="B35" s="121">
        <f>'COMPANY NAME HERE'!C53</f>
        <v>0</v>
      </c>
      <c r="C35" s="123">
        <f>'COMPANY NAME HERE'!D53</f>
        <v>0</v>
      </c>
      <c r="D35" s="121">
        <f>'COMPANY NAME HERE'!E53</f>
        <v>0</v>
      </c>
      <c r="E35" s="120">
        <f>'COMPANY NAME HERE'!T53</f>
        <v>0</v>
      </c>
      <c r="F35" s="120">
        <f>'COMPANY NAME HERE'!V53</f>
        <v>0</v>
      </c>
      <c r="G35" s="120">
        <f>'COMPANY NAME HERE'!Y53</f>
        <v>0</v>
      </c>
      <c r="H35" s="120">
        <f>'COMPANY NAME HERE'!Z53</f>
        <v>0</v>
      </c>
      <c r="I35" s="120">
        <f>'COMPANY NAME HERE'!AA53</f>
        <v>0</v>
      </c>
      <c r="J35" s="120">
        <f>'COMPANY NAME HERE'!AB53</f>
        <v>0</v>
      </c>
    </row>
    <row r="36" spans="1:10" s="124" customFormat="1" ht="15.75">
      <c r="A36" s="122"/>
      <c r="B36" s="121">
        <f>'COMPANY NAME HERE'!C54</f>
        <v>0</v>
      </c>
      <c r="C36" s="123">
        <f>'COMPANY NAME HERE'!D54</f>
        <v>0</v>
      </c>
      <c r="D36" s="121">
        <f>'COMPANY NAME HERE'!E54</f>
        <v>0</v>
      </c>
      <c r="E36" s="120">
        <f>'COMPANY NAME HERE'!T54</f>
        <v>0</v>
      </c>
      <c r="F36" s="120">
        <f>'COMPANY NAME HERE'!V54</f>
        <v>0</v>
      </c>
      <c r="G36" s="120">
        <f>'COMPANY NAME HERE'!Y54</f>
        <v>0</v>
      </c>
      <c r="H36" s="120">
        <f>'COMPANY NAME HERE'!Z54</f>
        <v>0</v>
      </c>
      <c r="I36" s="120">
        <f>'COMPANY NAME HERE'!AA54</f>
        <v>0</v>
      </c>
      <c r="J36" s="120">
        <f>'COMPANY NAME HERE'!AB54</f>
        <v>0</v>
      </c>
    </row>
    <row r="37" spans="1:10" s="124" customFormat="1" ht="15.75">
      <c r="A37" s="122"/>
      <c r="B37" s="121">
        <f>'COMPANY NAME HERE'!C55</f>
        <v>0</v>
      </c>
      <c r="C37" s="123">
        <f>'COMPANY NAME HERE'!D55</f>
        <v>0</v>
      </c>
      <c r="D37" s="121">
        <f>'COMPANY NAME HERE'!E55</f>
        <v>0</v>
      </c>
      <c r="E37" s="120">
        <f>'COMPANY NAME HERE'!T55</f>
        <v>0</v>
      </c>
      <c r="F37" s="120">
        <f>'COMPANY NAME HERE'!V55</f>
        <v>0</v>
      </c>
      <c r="G37" s="120">
        <f>'COMPANY NAME HERE'!Y55</f>
        <v>0</v>
      </c>
      <c r="H37" s="120">
        <f>'COMPANY NAME HERE'!Z55</f>
        <v>0</v>
      </c>
      <c r="I37" s="120">
        <f>'COMPANY NAME HERE'!AA55</f>
        <v>0</v>
      </c>
      <c r="J37" s="120">
        <f>'COMPANY NAME HERE'!AB55</f>
        <v>0</v>
      </c>
    </row>
    <row r="38" spans="1:10" s="124" customFormat="1" ht="15.75">
      <c r="A38" s="122"/>
      <c r="B38" s="121">
        <f>'COMPANY NAME HERE'!C56</f>
        <v>0</v>
      </c>
      <c r="C38" s="123">
        <f>'COMPANY NAME HERE'!D56</f>
        <v>0</v>
      </c>
      <c r="D38" s="121">
        <f>'COMPANY NAME HERE'!E56</f>
        <v>0</v>
      </c>
      <c r="E38" s="120">
        <f>'COMPANY NAME HERE'!T56</f>
        <v>0</v>
      </c>
      <c r="F38" s="120">
        <f>'COMPANY NAME HERE'!V56</f>
        <v>0</v>
      </c>
      <c r="G38" s="120">
        <f>'COMPANY NAME HERE'!Y56</f>
        <v>0</v>
      </c>
      <c r="H38" s="120">
        <f>'COMPANY NAME HERE'!Z56</f>
        <v>0</v>
      </c>
      <c r="I38" s="120">
        <f>'COMPANY NAME HERE'!AA56</f>
        <v>0</v>
      </c>
      <c r="J38" s="120">
        <f>'COMPANY NAME HERE'!AB56</f>
        <v>0</v>
      </c>
    </row>
    <row r="39" spans="1:10" s="124" customFormat="1" ht="15.75">
      <c r="A39" s="122"/>
      <c r="B39" s="121">
        <f>'COMPANY NAME HERE'!C57</f>
        <v>0</v>
      </c>
      <c r="C39" s="123">
        <f>'COMPANY NAME HERE'!D57</f>
        <v>0</v>
      </c>
      <c r="D39" s="121">
        <f>'COMPANY NAME HERE'!E57</f>
        <v>0</v>
      </c>
      <c r="E39" s="120">
        <f>'COMPANY NAME HERE'!T57</f>
        <v>0</v>
      </c>
      <c r="F39" s="120">
        <f>'COMPANY NAME HERE'!V57</f>
        <v>0</v>
      </c>
      <c r="G39" s="120">
        <f>'COMPANY NAME HERE'!Y57</f>
        <v>0</v>
      </c>
      <c r="H39" s="120">
        <f>'COMPANY NAME HERE'!Z57</f>
        <v>0</v>
      </c>
      <c r="I39" s="120">
        <f>'COMPANY NAME HERE'!AA57</f>
        <v>0</v>
      </c>
      <c r="J39" s="120">
        <f>'COMPANY NAME HERE'!AB57</f>
        <v>0</v>
      </c>
    </row>
    <row r="40" spans="1:10" s="124" customFormat="1" ht="15.75">
      <c r="A40" s="122"/>
      <c r="B40" s="121">
        <f>'COMPANY NAME HERE'!C58</f>
        <v>0</v>
      </c>
      <c r="C40" s="123">
        <f>'COMPANY NAME HERE'!D58</f>
        <v>0</v>
      </c>
      <c r="D40" s="121">
        <f>'COMPANY NAME HERE'!E58</f>
        <v>0</v>
      </c>
      <c r="E40" s="120">
        <f>'COMPANY NAME HERE'!T58</f>
        <v>0</v>
      </c>
      <c r="F40" s="120">
        <f>'COMPANY NAME HERE'!V58</f>
        <v>0</v>
      </c>
      <c r="G40" s="120">
        <f>'COMPANY NAME HERE'!Y58</f>
        <v>0</v>
      </c>
      <c r="H40" s="120">
        <f>'COMPANY NAME HERE'!Z58</f>
        <v>0</v>
      </c>
      <c r="I40" s="120">
        <f>'COMPANY NAME HERE'!AA58</f>
        <v>0</v>
      </c>
      <c r="J40" s="120">
        <f>'COMPANY NAME HERE'!AB58</f>
        <v>0</v>
      </c>
    </row>
    <row r="41" spans="1:10" s="115" customFormat="1" ht="15.75">
      <c r="A41" s="111"/>
      <c r="B41" s="112">
        <f>'COMPANY NAME HERE'!C59</f>
        <v>0</v>
      </c>
      <c r="C41" s="113">
        <f>'COMPANY NAME HERE'!D59</f>
        <v>0</v>
      </c>
      <c r="D41" s="112">
        <f>'COMPANY NAME HERE'!E59</f>
        <v>0</v>
      </c>
      <c r="E41" s="114">
        <f>'COMPANY NAME HERE'!T59</f>
        <v>0</v>
      </c>
      <c r="F41" s="120">
        <f>'COMPANY NAME HERE'!V59</f>
        <v>0</v>
      </c>
      <c r="G41" s="114">
        <f>'COMPANY NAME HERE'!Y59</f>
        <v>0</v>
      </c>
      <c r="H41" s="114">
        <f>'COMPANY NAME HERE'!Z59</f>
        <v>0</v>
      </c>
      <c r="I41" s="114">
        <f>'COMPANY NAME HERE'!AA59</f>
        <v>0</v>
      </c>
      <c r="J41" s="114">
        <f>'COMPANY NAME HERE'!AB59</f>
        <v>0</v>
      </c>
    </row>
    <row r="42" spans="1:10" s="115" customFormat="1" ht="15.75">
      <c r="A42" s="111"/>
      <c r="B42" s="112">
        <f>'COMPANY NAME HERE'!C60</f>
        <v>0</v>
      </c>
      <c r="C42" s="113">
        <f>'COMPANY NAME HERE'!D60</f>
        <v>0</v>
      </c>
      <c r="D42" s="112">
        <f>'COMPANY NAME HERE'!E60</f>
        <v>0</v>
      </c>
      <c r="E42" s="114">
        <f>'COMPANY NAME HERE'!T60</f>
        <v>0</v>
      </c>
      <c r="F42" s="120">
        <f>'COMPANY NAME HERE'!V60</f>
        <v>0</v>
      </c>
      <c r="G42" s="114">
        <f>'COMPANY NAME HERE'!Y60</f>
        <v>0</v>
      </c>
      <c r="H42" s="114">
        <f>'COMPANY NAME HERE'!Z60</f>
        <v>0</v>
      </c>
      <c r="I42" s="114">
        <f>'COMPANY NAME HERE'!AA60</f>
        <v>0</v>
      </c>
      <c r="J42" s="114">
        <f>'COMPANY NAME HERE'!AB60</f>
        <v>0</v>
      </c>
    </row>
    <row r="43" spans="1:10" s="115" customFormat="1" ht="15.75">
      <c r="A43" s="111"/>
      <c r="B43" s="112">
        <f>'COMPANY NAME HERE'!C61</f>
        <v>0</v>
      </c>
      <c r="C43" s="113">
        <f>'COMPANY NAME HERE'!D61</f>
        <v>0</v>
      </c>
      <c r="D43" s="112">
        <f>'COMPANY NAME HERE'!E61</f>
        <v>0</v>
      </c>
      <c r="E43" s="114">
        <f>'COMPANY NAME HERE'!T61</f>
        <v>0</v>
      </c>
      <c r="F43" s="120">
        <f>'COMPANY NAME HERE'!V61</f>
        <v>0</v>
      </c>
      <c r="G43" s="114">
        <f>'COMPANY NAME HERE'!Y61</f>
        <v>0</v>
      </c>
      <c r="H43" s="114">
        <f>'COMPANY NAME HERE'!Z61</f>
        <v>0</v>
      </c>
      <c r="I43" s="114">
        <f>'COMPANY NAME HERE'!AA61</f>
        <v>0</v>
      </c>
      <c r="J43" s="114">
        <f>'COMPANY NAME HERE'!AB61</f>
        <v>0</v>
      </c>
    </row>
    <row r="44" spans="1:10" s="115" customFormat="1" ht="15.75">
      <c r="A44" s="111"/>
      <c r="B44" s="112">
        <f>'COMPANY NAME HERE'!C62</f>
        <v>0</v>
      </c>
      <c r="C44" s="113">
        <f>'COMPANY NAME HERE'!D62</f>
        <v>0</v>
      </c>
      <c r="D44" s="112">
        <f>'COMPANY NAME HERE'!E62</f>
        <v>0</v>
      </c>
      <c r="E44" s="114">
        <f>'COMPANY NAME HERE'!T62</f>
        <v>0</v>
      </c>
      <c r="F44" s="120">
        <f>'COMPANY NAME HERE'!V62</f>
        <v>0</v>
      </c>
      <c r="G44" s="114">
        <f>'COMPANY NAME HERE'!Y62</f>
        <v>0</v>
      </c>
      <c r="H44" s="114">
        <f>'COMPANY NAME HERE'!Z62</f>
        <v>0</v>
      </c>
      <c r="I44" s="114">
        <f>'COMPANY NAME HERE'!AA62</f>
        <v>0</v>
      </c>
      <c r="J44" s="114">
        <f>'COMPANY NAME HERE'!AB62</f>
        <v>0</v>
      </c>
    </row>
    <row r="45" spans="1:10" s="115" customFormat="1" ht="15.75">
      <c r="A45" s="111"/>
      <c r="B45" s="112">
        <f>'COMPANY NAME HERE'!C63</f>
        <v>0</v>
      </c>
      <c r="C45" s="113">
        <f>'COMPANY NAME HERE'!D63</f>
        <v>0</v>
      </c>
      <c r="D45" s="112">
        <f>'COMPANY NAME HERE'!E63</f>
        <v>0</v>
      </c>
      <c r="E45" s="114">
        <f>'COMPANY NAME HERE'!T63</f>
        <v>0</v>
      </c>
      <c r="F45" s="120">
        <f>'COMPANY NAME HERE'!V63</f>
        <v>0</v>
      </c>
      <c r="G45" s="114">
        <f>'COMPANY NAME HERE'!Y63</f>
        <v>0</v>
      </c>
      <c r="H45" s="114">
        <f>'COMPANY NAME HERE'!Z63</f>
        <v>0</v>
      </c>
      <c r="I45" s="114">
        <f>'COMPANY NAME HERE'!AA63</f>
        <v>0</v>
      </c>
      <c r="J45" s="114">
        <f>'COMPANY NAME HERE'!AB63</f>
        <v>0</v>
      </c>
    </row>
    <row r="46" spans="1:10" s="115" customFormat="1" ht="15.75">
      <c r="A46" s="111"/>
      <c r="B46" s="112">
        <f>'COMPANY NAME HERE'!C64</f>
        <v>0</v>
      </c>
      <c r="C46" s="113">
        <f>'COMPANY NAME HERE'!D64</f>
        <v>0</v>
      </c>
      <c r="D46" s="112">
        <f>'COMPANY NAME HERE'!E64</f>
        <v>0</v>
      </c>
      <c r="E46" s="114">
        <f>'COMPANY NAME HERE'!T64</f>
        <v>0</v>
      </c>
      <c r="F46" s="120">
        <f>'COMPANY NAME HERE'!V64</f>
        <v>0</v>
      </c>
      <c r="G46" s="114">
        <f>'COMPANY NAME HERE'!Y64</f>
        <v>0</v>
      </c>
      <c r="H46" s="114">
        <f>'COMPANY NAME HERE'!Z64</f>
        <v>0</v>
      </c>
      <c r="I46" s="114">
        <f>'COMPANY NAME HERE'!AA64</f>
        <v>0</v>
      </c>
      <c r="J46" s="114">
        <f>'COMPANY NAME HERE'!AB64</f>
        <v>0</v>
      </c>
    </row>
    <row r="47" spans="1:10" s="115" customFormat="1" ht="15.75">
      <c r="A47" s="111"/>
      <c r="B47" s="112">
        <f>'COMPANY NAME HERE'!C65</f>
        <v>0</v>
      </c>
      <c r="C47" s="113">
        <f>'COMPANY NAME HERE'!D65</f>
        <v>0</v>
      </c>
      <c r="D47" s="112">
        <f>'COMPANY NAME HERE'!E65</f>
        <v>0</v>
      </c>
      <c r="E47" s="114">
        <f>'COMPANY NAME HERE'!T65</f>
        <v>0</v>
      </c>
      <c r="F47" s="120">
        <f>'COMPANY NAME HERE'!V65</f>
        <v>0</v>
      </c>
      <c r="G47" s="114">
        <f>'COMPANY NAME HERE'!Y65</f>
        <v>0</v>
      </c>
      <c r="H47" s="114">
        <f>'COMPANY NAME HERE'!Z65</f>
        <v>0</v>
      </c>
      <c r="I47" s="114">
        <f>'COMPANY NAME HERE'!AA65</f>
        <v>0</v>
      </c>
      <c r="J47" s="114">
        <f>'COMPANY NAME HERE'!AB65</f>
        <v>0</v>
      </c>
    </row>
    <row r="48" spans="1:10" s="115" customFormat="1" ht="15.75">
      <c r="A48" s="111"/>
      <c r="B48" s="112">
        <f>'COMPANY NAME HERE'!C66</f>
        <v>0</v>
      </c>
      <c r="C48" s="113">
        <f>'COMPANY NAME HERE'!D66</f>
        <v>0</v>
      </c>
      <c r="D48" s="112">
        <f>'COMPANY NAME HERE'!E66</f>
        <v>0</v>
      </c>
      <c r="E48" s="114">
        <f>'COMPANY NAME HERE'!T66</f>
        <v>0</v>
      </c>
      <c r="F48" s="120">
        <f>'COMPANY NAME HERE'!V66</f>
        <v>0</v>
      </c>
      <c r="G48" s="114">
        <f>'COMPANY NAME HERE'!Y66</f>
        <v>0</v>
      </c>
      <c r="H48" s="114">
        <f>'COMPANY NAME HERE'!Z66</f>
        <v>0</v>
      </c>
      <c r="I48" s="114">
        <f>'COMPANY NAME HERE'!AA66</f>
        <v>0</v>
      </c>
      <c r="J48" s="114">
        <f>'COMPANY NAME HERE'!AB66</f>
        <v>0</v>
      </c>
    </row>
    <row r="49" spans="1:10" s="115" customFormat="1" ht="15.75">
      <c r="A49" s="111"/>
      <c r="B49" s="112">
        <f>'COMPANY NAME HERE'!C67</f>
        <v>0</v>
      </c>
      <c r="C49" s="113">
        <f>'COMPANY NAME HERE'!D67</f>
        <v>0</v>
      </c>
      <c r="D49" s="112">
        <f>'COMPANY NAME HERE'!E67</f>
        <v>0</v>
      </c>
      <c r="E49" s="114">
        <f>'COMPANY NAME HERE'!T67</f>
        <v>0</v>
      </c>
      <c r="F49" s="120">
        <f>'COMPANY NAME HERE'!V67</f>
        <v>0</v>
      </c>
      <c r="G49" s="114">
        <f>'COMPANY NAME HERE'!Y67</f>
        <v>0</v>
      </c>
      <c r="H49" s="114">
        <f>'COMPANY NAME HERE'!Z67</f>
        <v>0</v>
      </c>
      <c r="I49" s="114">
        <f>'COMPANY NAME HERE'!AA67</f>
        <v>0</v>
      </c>
      <c r="J49" s="114">
        <f>'COMPANY NAME HERE'!AB67</f>
        <v>0</v>
      </c>
    </row>
    <row r="50" spans="1:10" s="115" customFormat="1" ht="15.75">
      <c r="A50" s="111"/>
      <c r="B50" s="112">
        <f>'COMPANY NAME HERE'!C68</f>
        <v>0</v>
      </c>
      <c r="C50" s="113">
        <f>'COMPANY NAME HERE'!D68</f>
        <v>0</v>
      </c>
      <c r="D50" s="112">
        <f>'COMPANY NAME HERE'!E68</f>
        <v>0</v>
      </c>
      <c r="E50" s="114">
        <f>'COMPANY NAME HERE'!T68</f>
        <v>0</v>
      </c>
      <c r="F50" s="120">
        <f>'COMPANY NAME HERE'!V68</f>
        <v>0</v>
      </c>
      <c r="G50" s="114">
        <f>'COMPANY NAME HERE'!Y68</f>
        <v>0</v>
      </c>
      <c r="H50" s="114">
        <f>'COMPANY NAME HERE'!Z68</f>
        <v>0</v>
      </c>
      <c r="I50" s="114">
        <f>'COMPANY NAME HERE'!AA68</f>
        <v>0</v>
      </c>
      <c r="J50" s="114">
        <f>'COMPANY NAME HERE'!AB68</f>
        <v>0</v>
      </c>
    </row>
    <row r="51" spans="1:10" s="116" customFormat="1" ht="12.75">
      <c r="A51" s="111"/>
      <c r="B51" s="112">
        <f>'COMPANY NAME HERE'!C69</f>
        <v>0</v>
      </c>
      <c r="C51" s="113">
        <f>'COMPANY NAME HERE'!D69</f>
        <v>0</v>
      </c>
      <c r="D51" s="112">
        <f>'COMPANY NAME HERE'!E69</f>
        <v>0</v>
      </c>
      <c r="E51" s="114">
        <f>'COMPANY NAME HERE'!T69</f>
        <v>0</v>
      </c>
      <c r="F51" s="120">
        <f>'COMPANY NAME HERE'!V69</f>
        <v>0</v>
      </c>
      <c r="G51" s="114">
        <f>'COMPANY NAME HERE'!Y69</f>
        <v>0</v>
      </c>
      <c r="H51" s="114">
        <f>'COMPANY NAME HERE'!Z69</f>
        <v>0</v>
      </c>
      <c r="I51" s="114">
        <f>'COMPANY NAME HERE'!AA69</f>
        <v>0</v>
      </c>
      <c r="J51" s="114">
        <f>'COMPANY NAME HERE'!AB69</f>
        <v>0</v>
      </c>
    </row>
    <row r="52" spans="1:10" s="116" customFormat="1" ht="12.75">
      <c r="A52" s="111"/>
      <c r="B52" s="112">
        <f>'COMPANY NAME HERE'!C70</f>
        <v>0</v>
      </c>
      <c r="C52" s="113">
        <f>'COMPANY NAME HERE'!D70</f>
        <v>0</v>
      </c>
      <c r="D52" s="112">
        <f>'COMPANY NAME HERE'!E70</f>
        <v>0</v>
      </c>
      <c r="E52" s="114">
        <f>'COMPANY NAME HERE'!T70</f>
        <v>0</v>
      </c>
      <c r="F52" s="120">
        <f>'COMPANY NAME HERE'!V70</f>
        <v>0</v>
      </c>
      <c r="G52" s="114">
        <f>'COMPANY NAME HERE'!Y70</f>
        <v>0</v>
      </c>
      <c r="H52" s="114">
        <f>'COMPANY NAME HERE'!Z70</f>
        <v>0</v>
      </c>
      <c r="I52" s="114">
        <f>'COMPANY NAME HERE'!AA70</f>
        <v>0</v>
      </c>
      <c r="J52" s="114">
        <f>'COMPANY NAME HERE'!AB70</f>
        <v>0</v>
      </c>
    </row>
    <row r="53" spans="2:10" s="116" customFormat="1" ht="12.75">
      <c r="B53" s="112">
        <v>0</v>
      </c>
      <c r="C53" s="112">
        <v>0</v>
      </c>
      <c r="D53" s="112">
        <v>0</v>
      </c>
      <c r="E53" s="114">
        <v>0</v>
      </c>
      <c r="F53" s="120">
        <v>0</v>
      </c>
      <c r="G53" s="114">
        <v>0</v>
      </c>
      <c r="H53" s="114">
        <v>0</v>
      </c>
      <c r="I53" s="114">
        <v>0</v>
      </c>
      <c r="J53" s="114">
        <v>0</v>
      </c>
    </row>
    <row r="54" spans="2:10" s="116" customFormat="1" ht="12.75">
      <c r="B54" s="112">
        <v>0</v>
      </c>
      <c r="C54" s="112">
        <v>0</v>
      </c>
      <c r="D54" s="112">
        <v>0</v>
      </c>
      <c r="E54" s="114">
        <v>0</v>
      </c>
      <c r="F54" s="120">
        <v>0</v>
      </c>
      <c r="G54" s="114">
        <v>0</v>
      </c>
      <c r="H54" s="114">
        <v>0</v>
      </c>
      <c r="I54" s="114">
        <v>0</v>
      </c>
      <c r="J54" s="114">
        <v>0</v>
      </c>
    </row>
    <row r="55" spans="2:10" s="116" customFormat="1" ht="12.75">
      <c r="B55" s="112">
        <v>0</v>
      </c>
      <c r="C55" s="112">
        <v>0</v>
      </c>
      <c r="D55" s="112">
        <v>0</v>
      </c>
      <c r="E55" s="114">
        <v>0</v>
      </c>
      <c r="F55" s="120">
        <v>0</v>
      </c>
      <c r="G55" s="114">
        <v>0</v>
      </c>
      <c r="H55" s="114">
        <v>0</v>
      </c>
      <c r="I55" s="114">
        <v>0</v>
      </c>
      <c r="J55" s="114">
        <v>0</v>
      </c>
    </row>
    <row r="56" spans="2:10" s="116" customFormat="1" ht="12.75">
      <c r="B56" s="112">
        <v>0</v>
      </c>
      <c r="C56" s="112">
        <v>0</v>
      </c>
      <c r="D56" s="112">
        <v>0</v>
      </c>
      <c r="E56" s="114">
        <v>0</v>
      </c>
      <c r="F56" s="120">
        <v>0</v>
      </c>
      <c r="G56" s="114">
        <v>0</v>
      </c>
      <c r="H56" s="114">
        <v>0</v>
      </c>
      <c r="I56" s="114">
        <v>0</v>
      </c>
      <c r="J56" s="114">
        <v>0</v>
      </c>
    </row>
    <row r="57" spans="2:10" s="116" customFormat="1" ht="12.75">
      <c r="B57" s="112">
        <v>0</v>
      </c>
      <c r="C57" s="112">
        <v>0</v>
      </c>
      <c r="D57" s="112">
        <v>0</v>
      </c>
      <c r="E57" s="114">
        <v>0</v>
      </c>
      <c r="F57" s="120">
        <v>0</v>
      </c>
      <c r="G57" s="114">
        <v>0</v>
      </c>
      <c r="H57" s="114">
        <v>0</v>
      </c>
      <c r="I57" s="114">
        <v>0</v>
      </c>
      <c r="J57" s="114">
        <v>0</v>
      </c>
    </row>
    <row r="58" spans="2:10" s="116" customFormat="1" ht="12.75">
      <c r="B58" s="112">
        <v>0</v>
      </c>
      <c r="C58" s="112">
        <v>0</v>
      </c>
      <c r="D58" s="112">
        <v>0</v>
      </c>
      <c r="E58" s="114">
        <v>0</v>
      </c>
      <c r="F58" s="120">
        <v>0</v>
      </c>
      <c r="G58" s="114">
        <v>0</v>
      </c>
      <c r="H58" s="114">
        <v>0</v>
      </c>
      <c r="I58" s="114">
        <v>0</v>
      </c>
      <c r="J58" s="114">
        <v>0</v>
      </c>
    </row>
    <row r="59" spans="2:10" s="116" customFormat="1" ht="12.75">
      <c r="B59" s="112">
        <v>0</v>
      </c>
      <c r="C59" s="112">
        <v>0</v>
      </c>
      <c r="D59" s="112">
        <v>0</v>
      </c>
      <c r="E59" s="114">
        <v>0</v>
      </c>
      <c r="F59" s="120">
        <v>0</v>
      </c>
      <c r="G59" s="114">
        <v>0</v>
      </c>
      <c r="H59" s="114">
        <v>0</v>
      </c>
      <c r="I59" s="114">
        <v>0</v>
      </c>
      <c r="J59" s="114">
        <v>0</v>
      </c>
    </row>
    <row r="60" spans="2:10" s="116" customFormat="1" ht="12.75">
      <c r="B60" s="112">
        <v>0</v>
      </c>
      <c r="C60" s="112">
        <v>0</v>
      </c>
      <c r="D60" s="112">
        <v>0</v>
      </c>
      <c r="E60" s="114">
        <v>0</v>
      </c>
      <c r="F60" s="120">
        <v>0</v>
      </c>
      <c r="G60" s="114">
        <v>0</v>
      </c>
      <c r="H60" s="114">
        <v>0</v>
      </c>
      <c r="I60" s="114">
        <v>0</v>
      </c>
      <c r="J60" s="114">
        <v>0</v>
      </c>
    </row>
    <row r="61" spans="2:10" s="116" customFormat="1" ht="12.75">
      <c r="B61" s="112">
        <v>0</v>
      </c>
      <c r="C61" s="112">
        <v>0</v>
      </c>
      <c r="D61" s="112">
        <v>0</v>
      </c>
      <c r="E61" s="114">
        <v>0</v>
      </c>
      <c r="F61" s="120">
        <v>0</v>
      </c>
      <c r="G61" s="114">
        <v>0</v>
      </c>
      <c r="H61" s="114">
        <v>0</v>
      </c>
      <c r="I61" s="114">
        <v>0</v>
      </c>
      <c r="J61" s="114">
        <v>0</v>
      </c>
    </row>
    <row r="62" spans="2:10" s="116" customFormat="1" ht="12.75">
      <c r="B62" s="112">
        <v>0</v>
      </c>
      <c r="C62" s="112">
        <v>0</v>
      </c>
      <c r="D62" s="112">
        <v>0</v>
      </c>
      <c r="E62" s="114">
        <v>0</v>
      </c>
      <c r="F62" s="120">
        <v>0</v>
      </c>
      <c r="G62" s="114">
        <v>0</v>
      </c>
      <c r="H62" s="114">
        <v>0</v>
      </c>
      <c r="I62" s="114">
        <v>0</v>
      </c>
      <c r="J62" s="114">
        <v>0</v>
      </c>
    </row>
    <row r="63" spans="2:10" s="116" customFormat="1" ht="12.75">
      <c r="B63" s="112">
        <v>0</v>
      </c>
      <c r="C63" s="112">
        <v>0</v>
      </c>
      <c r="D63" s="112">
        <v>0</v>
      </c>
      <c r="E63" s="114">
        <v>0</v>
      </c>
      <c r="F63" s="120">
        <v>0</v>
      </c>
      <c r="G63" s="114">
        <v>0</v>
      </c>
      <c r="H63" s="114">
        <v>0</v>
      </c>
      <c r="I63" s="114">
        <v>0</v>
      </c>
      <c r="J63" s="114">
        <v>0</v>
      </c>
    </row>
    <row r="64" spans="2:10" s="116" customFormat="1" ht="12.75">
      <c r="B64" s="112">
        <v>0</v>
      </c>
      <c r="C64" s="112">
        <v>0</v>
      </c>
      <c r="D64" s="112">
        <v>0</v>
      </c>
      <c r="E64" s="114">
        <v>0</v>
      </c>
      <c r="F64" s="120">
        <v>0</v>
      </c>
      <c r="G64" s="114">
        <v>0</v>
      </c>
      <c r="H64" s="114">
        <v>0</v>
      </c>
      <c r="I64" s="114">
        <v>0</v>
      </c>
      <c r="J64" s="114">
        <v>0</v>
      </c>
    </row>
    <row r="65" spans="2:10" s="116" customFormat="1" ht="12.75">
      <c r="B65" s="112">
        <v>0</v>
      </c>
      <c r="C65" s="112">
        <v>0</v>
      </c>
      <c r="D65" s="112">
        <v>0</v>
      </c>
      <c r="E65" s="114">
        <v>0</v>
      </c>
      <c r="F65" s="120">
        <v>0</v>
      </c>
      <c r="G65" s="114">
        <v>0</v>
      </c>
      <c r="H65" s="114">
        <v>0</v>
      </c>
      <c r="I65" s="114">
        <v>0</v>
      </c>
      <c r="J65" s="114">
        <v>0</v>
      </c>
    </row>
    <row r="66" spans="2:10" s="116" customFormat="1" ht="12.75">
      <c r="B66" s="112">
        <v>0</v>
      </c>
      <c r="C66" s="112">
        <v>0</v>
      </c>
      <c r="D66" s="112">
        <v>0</v>
      </c>
      <c r="E66" s="114">
        <v>0</v>
      </c>
      <c r="F66" s="120">
        <v>0</v>
      </c>
      <c r="G66" s="114">
        <v>0</v>
      </c>
      <c r="H66" s="114">
        <v>0</v>
      </c>
      <c r="I66" s="114">
        <v>0</v>
      </c>
      <c r="J66" s="114">
        <v>0</v>
      </c>
    </row>
    <row r="67" spans="2:10" s="116" customFormat="1" ht="12.75">
      <c r="B67" s="112">
        <v>0</v>
      </c>
      <c r="C67" s="112">
        <v>0</v>
      </c>
      <c r="D67" s="112">
        <v>0</v>
      </c>
      <c r="E67" s="114">
        <v>0</v>
      </c>
      <c r="F67" s="120">
        <v>0</v>
      </c>
      <c r="G67" s="114">
        <v>0</v>
      </c>
      <c r="H67" s="114">
        <v>0</v>
      </c>
      <c r="I67" s="114">
        <v>0</v>
      </c>
      <c r="J67" s="114">
        <v>0</v>
      </c>
    </row>
    <row r="68" spans="2:10" s="116" customFormat="1" ht="12.75">
      <c r="B68" s="112">
        <v>0</v>
      </c>
      <c r="C68" s="112">
        <v>0</v>
      </c>
      <c r="D68" s="112">
        <v>0</v>
      </c>
      <c r="E68" s="114">
        <v>0</v>
      </c>
      <c r="F68" s="120">
        <v>0</v>
      </c>
      <c r="G68" s="114">
        <v>0</v>
      </c>
      <c r="H68" s="114">
        <v>0</v>
      </c>
      <c r="I68" s="114">
        <v>0</v>
      </c>
      <c r="J68" s="114">
        <v>0</v>
      </c>
    </row>
    <row r="69" spans="2:10" s="116" customFormat="1" ht="12.75">
      <c r="B69" s="112">
        <v>0</v>
      </c>
      <c r="C69" s="112">
        <v>0</v>
      </c>
      <c r="D69" s="112">
        <v>0</v>
      </c>
      <c r="E69" s="114">
        <v>0</v>
      </c>
      <c r="F69" s="120">
        <v>0</v>
      </c>
      <c r="G69" s="114">
        <v>0</v>
      </c>
      <c r="H69" s="114">
        <v>0</v>
      </c>
      <c r="I69" s="114">
        <v>0</v>
      </c>
      <c r="J69" s="114">
        <v>0</v>
      </c>
    </row>
    <row r="70" spans="2:10" s="116" customFormat="1" ht="12.75">
      <c r="B70" s="112">
        <v>0</v>
      </c>
      <c r="C70" s="112">
        <v>0</v>
      </c>
      <c r="D70" s="112">
        <v>0</v>
      </c>
      <c r="E70" s="114">
        <v>0</v>
      </c>
      <c r="F70" s="120">
        <v>0</v>
      </c>
      <c r="G70" s="114">
        <v>0</v>
      </c>
      <c r="H70" s="114">
        <v>0</v>
      </c>
      <c r="I70" s="114">
        <v>0</v>
      </c>
      <c r="J70" s="114">
        <v>0</v>
      </c>
    </row>
    <row r="71" spans="2:10" s="116" customFormat="1" ht="12.75">
      <c r="B71" s="112">
        <v>0</v>
      </c>
      <c r="C71" s="112">
        <v>0</v>
      </c>
      <c r="D71" s="112">
        <v>0</v>
      </c>
      <c r="E71" s="114">
        <v>0</v>
      </c>
      <c r="F71" s="120">
        <v>0</v>
      </c>
      <c r="G71" s="114">
        <v>0</v>
      </c>
      <c r="H71" s="114">
        <v>0</v>
      </c>
      <c r="I71" s="114">
        <v>0</v>
      </c>
      <c r="J71" s="114">
        <v>0</v>
      </c>
    </row>
    <row r="72" spans="2:10" s="116" customFormat="1" ht="12.75">
      <c r="B72" s="112">
        <v>0</v>
      </c>
      <c r="C72" s="112">
        <v>0</v>
      </c>
      <c r="D72" s="112">
        <v>0</v>
      </c>
      <c r="E72" s="114">
        <v>0</v>
      </c>
      <c r="F72" s="120">
        <v>0</v>
      </c>
      <c r="G72" s="114">
        <v>0</v>
      </c>
      <c r="H72" s="114">
        <v>0</v>
      </c>
      <c r="I72" s="114">
        <v>0</v>
      </c>
      <c r="J72" s="114">
        <v>0</v>
      </c>
    </row>
    <row r="73" spans="2:10" s="116" customFormat="1" ht="12.75">
      <c r="B73" s="112">
        <v>0</v>
      </c>
      <c r="C73" s="112">
        <v>0</v>
      </c>
      <c r="D73" s="112">
        <v>0</v>
      </c>
      <c r="E73" s="114">
        <v>0</v>
      </c>
      <c r="F73" s="120">
        <v>0</v>
      </c>
      <c r="G73" s="114">
        <v>0</v>
      </c>
      <c r="H73" s="114">
        <v>0</v>
      </c>
      <c r="I73" s="114">
        <v>0</v>
      </c>
      <c r="J73" s="114">
        <v>0</v>
      </c>
    </row>
    <row r="74" spans="2:10" s="116" customFormat="1" ht="12.75">
      <c r="B74" s="112">
        <v>0</v>
      </c>
      <c r="C74" s="112">
        <v>0</v>
      </c>
      <c r="D74" s="112">
        <v>0</v>
      </c>
      <c r="E74" s="114">
        <v>0</v>
      </c>
      <c r="F74" s="120">
        <v>0</v>
      </c>
      <c r="G74" s="114">
        <v>0</v>
      </c>
      <c r="H74" s="114">
        <v>0</v>
      </c>
      <c r="I74" s="114">
        <v>0</v>
      </c>
      <c r="J74" s="114">
        <v>0</v>
      </c>
    </row>
    <row r="75" spans="2:10" s="116" customFormat="1" ht="12.75">
      <c r="B75" s="112">
        <v>0</v>
      </c>
      <c r="C75" s="112">
        <v>0</v>
      </c>
      <c r="D75" s="112">
        <v>0</v>
      </c>
      <c r="E75" s="114">
        <v>0</v>
      </c>
      <c r="F75" s="120">
        <v>0</v>
      </c>
      <c r="G75" s="114">
        <v>0</v>
      </c>
      <c r="H75" s="114">
        <v>0</v>
      </c>
      <c r="I75" s="114">
        <v>0</v>
      </c>
      <c r="J75" s="114">
        <v>0</v>
      </c>
    </row>
    <row r="76" spans="2:10" s="116" customFormat="1" ht="12.75">
      <c r="B76" s="112">
        <v>0</v>
      </c>
      <c r="C76" s="112">
        <v>0</v>
      </c>
      <c r="D76" s="112">
        <v>0</v>
      </c>
      <c r="E76" s="114">
        <v>0</v>
      </c>
      <c r="F76" s="120">
        <v>0</v>
      </c>
      <c r="G76" s="114">
        <v>0</v>
      </c>
      <c r="H76" s="114">
        <v>0</v>
      </c>
      <c r="I76" s="114">
        <v>0</v>
      </c>
      <c r="J76" s="114">
        <v>0</v>
      </c>
    </row>
    <row r="77" spans="2:10" s="116" customFormat="1" ht="12.75">
      <c r="B77" s="112">
        <v>0</v>
      </c>
      <c r="C77" s="112">
        <v>0</v>
      </c>
      <c r="D77" s="112">
        <v>0</v>
      </c>
      <c r="E77" s="114">
        <v>0</v>
      </c>
      <c r="F77" s="120">
        <v>0</v>
      </c>
      <c r="G77" s="114">
        <v>0</v>
      </c>
      <c r="H77" s="114">
        <v>0</v>
      </c>
      <c r="I77" s="114">
        <v>0</v>
      </c>
      <c r="J77" s="114">
        <v>0</v>
      </c>
    </row>
    <row r="78" spans="2:10" s="116" customFormat="1" ht="12.75">
      <c r="B78" s="112">
        <v>0</v>
      </c>
      <c r="C78" s="112">
        <v>0</v>
      </c>
      <c r="D78" s="112">
        <v>0</v>
      </c>
      <c r="E78" s="114">
        <v>0</v>
      </c>
      <c r="F78" s="120">
        <v>0</v>
      </c>
      <c r="G78" s="114">
        <v>0</v>
      </c>
      <c r="H78" s="114">
        <v>0</v>
      </c>
      <c r="I78" s="114">
        <v>0</v>
      </c>
      <c r="J78" s="114">
        <v>0</v>
      </c>
    </row>
    <row r="79" spans="2:10" s="116" customFormat="1" ht="12.75">
      <c r="B79" s="112">
        <v>0</v>
      </c>
      <c r="C79" s="112">
        <v>0</v>
      </c>
      <c r="D79" s="112">
        <v>0</v>
      </c>
      <c r="E79" s="114">
        <v>0</v>
      </c>
      <c r="F79" s="120">
        <v>0</v>
      </c>
      <c r="G79" s="114">
        <v>0</v>
      </c>
      <c r="H79" s="114">
        <v>0</v>
      </c>
      <c r="I79" s="114">
        <v>0</v>
      </c>
      <c r="J79" s="114">
        <v>0</v>
      </c>
    </row>
    <row r="80" spans="2:10" s="116" customFormat="1" ht="12.75">
      <c r="B80" s="112">
        <v>0</v>
      </c>
      <c r="C80" s="112">
        <v>0</v>
      </c>
      <c r="D80" s="112">
        <v>0</v>
      </c>
      <c r="E80" s="114">
        <v>0</v>
      </c>
      <c r="F80" s="120">
        <v>0</v>
      </c>
      <c r="G80" s="114">
        <v>0</v>
      </c>
      <c r="H80" s="114">
        <v>0</v>
      </c>
      <c r="I80" s="114">
        <v>0</v>
      </c>
      <c r="J80" s="114">
        <v>0</v>
      </c>
    </row>
    <row r="81" spans="2:10" s="116" customFormat="1" ht="12.75">
      <c r="B81" s="112">
        <v>0</v>
      </c>
      <c r="C81" s="112">
        <v>0</v>
      </c>
      <c r="D81" s="112">
        <v>0</v>
      </c>
      <c r="E81" s="114">
        <v>0</v>
      </c>
      <c r="F81" s="120">
        <v>0</v>
      </c>
      <c r="G81" s="114">
        <v>0</v>
      </c>
      <c r="H81" s="114">
        <v>0</v>
      </c>
      <c r="I81" s="114">
        <v>0</v>
      </c>
      <c r="J81" s="114">
        <v>0</v>
      </c>
    </row>
    <row r="82" spans="2:10" s="116" customFormat="1" ht="12.75">
      <c r="B82" s="112">
        <v>0</v>
      </c>
      <c r="C82" s="112">
        <v>0</v>
      </c>
      <c r="D82" s="112">
        <v>0</v>
      </c>
      <c r="E82" s="114">
        <v>0</v>
      </c>
      <c r="F82" s="120">
        <v>0</v>
      </c>
      <c r="G82" s="114">
        <v>0</v>
      </c>
      <c r="H82" s="114">
        <v>0</v>
      </c>
      <c r="I82" s="114">
        <v>0</v>
      </c>
      <c r="J82" s="114">
        <v>0</v>
      </c>
    </row>
    <row r="83" spans="2:10" s="116" customFormat="1" ht="12.75">
      <c r="B83" s="112">
        <v>0</v>
      </c>
      <c r="C83" s="112">
        <v>0</v>
      </c>
      <c r="D83" s="112">
        <v>0</v>
      </c>
      <c r="E83" s="114">
        <v>0</v>
      </c>
      <c r="F83" s="120">
        <v>0</v>
      </c>
      <c r="G83" s="114">
        <v>0</v>
      </c>
      <c r="H83" s="114">
        <v>0</v>
      </c>
      <c r="I83" s="114">
        <v>0</v>
      </c>
      <c r="J83" s="114">
        <v>0</v>
      </c>
    </row>
    <row r="84" spans="2:10" s="116" customFormat="1" ht="12.75">
      <c r="B84" s="112">
        <v>0</v>
      </c>
      <c r="C84" s="112">
        <v>0</v>
      </c>
      <c r="D84" s="112">
        <v>0</v>
      </c>
      <c r="E84" s="114">
        <v>0</v>
      </c>
      <c r="F84" s="120">
        <v>0</v>
      </c>
      <c r="G84" s="114">
        <v>0</v>
      </c>
      <c r="H84" s="114">
        <v>0</v>
      </c>
      <c r="I84" s="114">
        <v>0</v>
      </c>
      <c r="J84" s="114">
        <v>0</v>
      </c>
    </row>
    <row r="85" spans="2:10" s="116" customFormat="1" ht="12.75">
      <c r="B85" s="112">
        <v>0</v>
      </c>
      <c r="C85" s="112">
        <v>0</v>
      </c>
      <c r="D85" s="112">
        <v>0</v>
      </c>
      <c r="E85" s="114">
        <v>0</v>
      </c>
      <c r="F85" s="120">
        <v>0</v>
      </c>
      <c r="G85" s="114">
        <v>0</v>
      </c>
      <c r="H85" s="114">
        <v>0</v>
      </c>
      <c r="I85" s="114">
        <v>0</v>
      </c>
      <c r="J85" s="114">
        <v>0</v>
      </c>
    </row>
    <row r="86" spans="2:10" s="116" customFormat="1" ht="12.75">
      <c r="B86" s="112">
        <v>0</v>
      </c>
      <c r="C86" s="112">
        <v>0</v>
      </c>
      <c r="D86" s="112">
        <v>0</v>
      </c>
      <c r="E86" s="114">
        <v>0</v>
      </c>
      <c r="F86" s="120">
        <v>0</v>
      </c>
      <c r="G86" s="114">
        <v>0</v>
      </c>
      <c r="H86" s="114">
        <v>0</v>
      </c>
      <c r="I86" s="114">
        <v>0</v>
      </c>
      <c r="J86" s="114">
        <v>0</v>
      </c>
    </row>
    <row r="87" spans="2:10" s="116" customFormat="1" ht="12.75">
      <c r="B87" s="112">
        <v>0</v>
      </c>
      <c r="C87" s="112">
        <v>0</v>
      </c>
      <c r="D87" s="112">
        <v>0</v>
      </c>
      <c r="E87" s="114">
        <v>0</v>
      </c>
      <c r="F87" s="120">
        <v>0</v>
      </c>
      <c r="G87" s="114">
        <v>0</v>
      </c>
      <c r="H87" s="114">
        <v>0</v>
      </c>
      <c r="I87" s="114">
        <v>0</v>
      </c>
      <c r="J87" s="114">
        <v>0</v>
      </c>
    </row>
    <row r="88" spans="2:10" s="116" customFormat="1" ht="12.75">
      <c r="B88" s="112">
        <v>0</v>
      </c>
      <c r="C88" s="112">
        <v>0</v>
      </c>
      <c r="D88" s="112">
        <v>0</v>
      </c>
      <c r="E88" s="114">
        <v>0</v>
      </c>
      <c r="F88" s="120">
        <v>0</v>
      </c>
      <c r="G88" s="114">
        <v>0</v>
      </c>
      <c r="H88" s="114">
        <v>0</v>
      </c>
      <c r="I88" s="114">
        <v>0</v>
      </c>
      <c r="J88" s="114">
        <v>0</v>
      </c>
    </row>
    <row r="89" spans="2:10" s="116" customFormat="1" ht="12.75">
      <c r="B89" s="112">
        <v>0</v>
      </c>
      <c r="C89" s="112">
        <v>0</v>
      </c>
      <c r="D89" s="112">
        <v>0</v>
      </c>
      <c r="E89" s="114">
        <v>0</v>
      </c>
      <c r="F89" s="120">
        <v>0</v>
      </c>
      <c r="G89" s="114">
        <v>0</v>
      </c>
      <c r="H89" s="114">
        <v>0</v>
      </c>
      <c r="I89" s="114">
        <v>0</v>
      </c>
      <c r="J89" s="114">
        <v>0</v>
      </c>
    </row>
    <row r="90" spans="3:10" s="116" customFormat="1" ht="12.75">
      <c r="C90" s="112"/>
      <c r="E90" s="114">
        <v>0</v>
      </c>
      <c r="F90" s="120">
        <v>0</v>
      </c>
      <c r="G90" s="114">
        <v>0</v>
      </c>
      <c r="H90" s="114">
        <v>0</v>
      </c>
      <c r="I90" s="114">
        <v>0</v>
      </c>
      <c r="J90" s="114">
        <v>0</v>
      </c>
    </row>
    <row r="91" spans="3:10" s="116" customFormat="1" ht="12.75">
      <c r="C91" s="112"/>
      <c r="E91" s="114">
        <v>0</v>
      </c>
      <c r="F91" s="120">
        <v>0</v>
      </c>
      <c r="G91" s="114">
        <v>0</v>
      </c>
      <c r="H91" s="114">
        <v>0</v>
      </c>
      <c r="I91" s="114">
        <v>0</v>
      </c>
      <c r="J91" s="114">
        <v>0</v>
      </c>
    </row>
    <row r="92" spans="3:10" s="116" customFormat="1" ht="12.75">
      <c r="C92" s="112"/>
      <c r="E92" s="114">
        <v>0</v>
      </c>
      <c r="F92" s="120">
        <v>0</v>
      </c>
      <c r="G92" s="114">
        <v>0</v>
      </c>
      <c r="H92" s="114">
        <v>0</v>
      </c>
      <c r="I92" s="114">
        <v>0</v>
      </c>
      <c r="J92" s="114">
        <v>0</v>
      </c>
    </row>
    <row r="93" spans="3:10" s="116" customFormat="1" ht="12.75">
      <c r="C93" s="112"/>
      <c r="E93" s="114">
        <v>0</v>
      </c>
      <c r="F93" s="120">
        <v>0</v>
      </c>
      <c r="G93" s="114">
        <v>0</v>
      </c>
      <c r="H93" s="114">
        <v>0</v>
      </c>
      <c r="I93" s="114">
        <v>0</v>
      </c>
      <c r="J93" s="114">
        <v>0</v>
      </c>
    </row>
    <row r="94" spans="3:10" s="116" customFormat="1" ht="12.75">
      <c r="C94" s="112"/>
      <c r="E94" s="114">
        <v>0</v>
      </c>
      <c r="F94" s="120">
        <v>0</v>
      </c>
      <c r="G94" s="114">
        <v>0</v>
      </c>
      <c r="H94" s="114">
        <v>0</v>
      </c>
      <c r="I94" s="114">
        <v>0</v>
      </c>
      <c r="J94" s="114">
        <v>0</v>
      </c>
    </row>
    <row r="95" spans="3:10" s="116" customFormat="1" ht="12.75">
      <c r="C95" s="112"/>
      <c r="E95" s="114">
        <v>0</v>
      </c>
      <c r="F95" s="120">
        <v>0</v>
      </c>
      <c r="G95" s="114">
        <v>0</v>
      </c>
      <c r="H95" s="114">
        <v>0</v>
      </c>
      <c r="I95" s="114">
        <v>0</v>
      </c>
      <c r="J95" s="114">
        <v>0</v>
      </c>
    </row>
    <row r="96" spans="3:10" s="116" customFormat="1" ht="12.75">
      <c r="C96" s="112"/>
      <c r="E96" s="114">
        <v>0</v>
      </c>
      <c r="F96" s="120">
        <v>0</v>
      </c>
      <c r="G96" s="114">
        <v>0</v>
      </c>
      <c r="H96" s="114">
        <v>0</v>
      </c>
      <c r="I96" s="114">
        <v>0</v>
      </c>
      <c r="J96" s="114">
        <v>0</v>
      </c>
    </row>
    <row r="97" spans="3:10" s="116" customFormat="1" ht="12.75">
      <c r="C97" s="112"/>
      <c r="E97" s="114">
        <v>0</v>
      </c>
      <c r="F97" s="120">
        <v>0</v>
      </c>
      <c r="G97" s="114">
        <v>0</v>
      </c>
      <c r="H97" s="114">
        <v>0</v>
      </c>
      <c r="I97" s="114">
        <v>0</v>
      </c>
      <c r="J97" s="114">
        <v>0</v>
      </c>
    </row>
    <row r="98" spans="3:10" s="116" customFormat="1" ht="12.75">
      <c r="C98" s="112"/>
      <c r="E98" s="114">
        <v>0</v>
      </c>
      <c r="F98" s="120">
        <v>0</v>
      </c>
      <c r="G98" s="114">
        <v>0</v>
      </c>
      <c r="H98" s="114">
        <v>0</v>
      </c>
      <c r="I98" s="114">
        <v>0</v>
      </c>
      <c r="J98" s="114">
        <v>0</v>
      </c>
    </row>
    <row r="99" spans="3:10" s="116" customFormat="1" ht="12.75">
      <c r="C99" s="112"/>
      <c r="E99" s="114">
        <v>0</v>
      </c>
      <c r="F99" s="120">
        <v>0</v>
      </c>
      <c r="G99" s="114">
        <v>0</v>
      </c>
      <c r="H99" s="114">
        <v>0</v>
      </c>
      <c r="I99" s="114">
        <v>0</v>
      </c>
      <c r="J99" s="114">
        <v>0</v>
      </c>
    </row>
    <row r="100" spans="3:10" s="116" customFormat="1" ht="12.75">
      <c r="C100" s="112"/>
      <c r="E100" s="114">
        <v>0</v>
      </c>
      <c r="F100" s="120">
        <v>0</v>
      </c>
      <c r="G100" s="114">
        <v>0</v>
      </c>
      <c r="H100" s="114">
        <v>0</v>
      </c>
      <c r="I100" s="114">
        <v>0</v>
      </c>
      <c r="J100" s="114">
        <v>0</v>
      </c>
    </row>
    <row r="101" spans="3:10" s="116" customFormat="1" ht="12.75">
      <c r="C101" s="112"/>
      <c r="E101" s="114">
        <v>0</v>
      </c>
      <c r="F101" s="120">
        <v>0</v>
      </c>
      <c r="G101" s="114">
        <v>0</v>
      </c>
      <c r="H101" s="114">
        <v>0</v>
      </c>
      <c r="I101" s="114">
        <v>0</v>
      </c>
      <c r="J101" s="114">
        <v>0</v>
      </c>
    </row>
    <row r="102" spans="3:6" s="116" customFormat="1" ht="12.75">
      <c r="C102" s="112"/>
      <c r="E102" s="114">
        <v>0</v>
      </c>
      <c r="F102" s="121"/>
    </row>
    <row r="103" spans="3:6" s="116" customFormat="1" ht="12.75">
      <c r="C103" s="112"/>
      <c r="E103" s="114">
        <v>0</v>
      </c>
      <c r="F103" s="121"/>
    </row>
    <row r="104" spans="3:6" s="116" customFormat="1" ht="12.75">
      <c r="C104" s="112"/>
      <c r="E104" s="114">
        <v>0</v>
      </c>
      <c r="F104" s="121"/>
    </row>
    <row r="105" spans="3:6" s="116" customFormat="1" ht="12.75">
      <c r="C105" s="112"/>
      <c r="E105" s="114">
        <v>0</v>
      </c>
      <c r="F105" s="121"/>
    </row>
    <row r="106" spans="3:6" s="116" customFormat="1" ht="12.75">
      <c r="C106" s="112"/>
      <c r="E106" s="114">
        <v>0</v>
      </c>
      <c r="F106" s="121"/>
    </row>
    <row r="107" spans="3:6" s="116" customFormat="1" ht="12.75">
      <c r="C107" s="112"/>
      <c r="E107" s="114">
        <v>0</v>
      </c>
      <c r="F107" s="121"/>
    </row>
    <row r="108" spans="3:6" s="116" customFormat="1" ht="12.75">
      <c r="C108" s="112"/>
      <c r="E108" s="114">
        <v>0</v>
      </c>
      <c r="F108" s="121"/>
    </row>
    <row r="109" spans="3:6" s="116" customFormat="1" ht="12.75">
      <c r="C109" s="112"/>
      <c r="E109" s="114">
        <v>0</v>
      </c>
      <c r="F109" s="121"/>
    </row>
    <row r="110" spans="3:6" s="116" customFormat="1" ht="12.75">
      <c r="C110" s="112"/>
      <c r="E110" s="114">
        <v>0</v>
      </c>
      <c r="F110" s="121"/>
    </row>
    <row r="111" spans="3:6" s="116" customFormat="1" ht="12.75">
      <c r="C111" s="112"/>
      <c r="E111" s="114">
        <v>0</v>
      </c>
      <c r="F111" s="121"/>
    </row>
    <row r="112" spans="3:6" s="116" customFormat="1" ht="12.75">
      <c r="C112" s="112"/>
      <c r="E112" s="114">
        <v>0</v>
      </c>
      <c r="F112" s="121"/>
    </row>
    <row r="113" spans="3:6" s="116" customFormat="1" ht="12.75">
      <c r="C113" s="112"/>
      <c r="E113" s="114">
        <v>0</v>
      </c>
      <c r="F113" s="121"/>
    </row>
    <row r="114" spans="3:6" s="116" customFormat="1" ht="12.75">
      <c r="C114" s="112"/>
      <c r="E114" s="114">
        <v>0</v>
      </c>
      <c r="F114" s="121"/>
    </row>
    <row r="115" spans="3:6" s="116" customFormat="1" ht="12.75">
      <c r="C115" s="112"/>
      <c r="E115" s="114">
        <v>0</v>
      </c>
      <c r="F115" s="121"/>
    </row>
    <row r="116" spans="3:6" s="116" customFormat="1" ht="12.75">
      <c r="C116" s="112"/>
      <c r="E116" s="114">
        <v>0</v>
      </c>
      <c r="F116" s="121"/>
    </row>
    <row r="117" spans="3:6" s="116" customFormat="1" ht="12.75">
      <c r="C117" s="112"/>
      <c r="E117" s="114">
        <v>0</v>
      </c>
      <c r="F117" s="121"/>
    </row>
    <row r="118" spans="3:6" s="116" customFormat="1" ht="12.75">
      <c r="C118" s="112"/>
      <c r="E118" s="114">
        <v>0</v>
      </c>
      <c r="F118" s="121"/>
    </row>
    <row r="119" spans="3:6" s="116" customFormat="1" ht="12.75">
      <c r="C119" s="112"/>
      <c r="E119" s="114">
        <v>0</v>
      </c>
      <c r="F119" s="121"/>
    </row>
    <row r="120" spans="3:6" s="116" customFormat="1" ht="12.75">
      <c r="C120" s="112"/>
      <c r="E120" s="114">
        <v>0</v>
      </c>
      <c r="F120" s="121"/>
    </row>
    <row r="121" spans="3:6" s="116" customFormat="1" ht="12.75">
      <c r="C121" s="112"/>
      <c r="E121" s="114">
        <v>0</v>
      </c>
      <c r="F121" s="121"/>
    </row>
    <row r="122" spans="3:6" s="116" customFormat="1" ht="12.75">
      <c r="C122" s="112"/>
      <c r="E122" s="114">
        <v>0</v>
      </c>
      <c r="F122" s="121"/>
    </row>
    <row r="123" spans="3:6" s="116" customFormat="1" ht="12.75">
      <c r="C123" s="112"/>
      <c r="E123" s="114">
        <v>0</v>
      </c>
      <c r="F123" s="121"/>
    </row>
    <row r="124" spans="3:6" s="116" customFormat="1" ht="12.75">
      <c r="C124" s="112"/>
      <c r="E124" s="114">
        <v>0</v>
      </c>
      <c r="F124" s="121"/>
    </row>
    <row r="125" spans="3:6" s="116" customFormat="1" ht="12.75">
      <c r="C125" s="112"/>
      <c r="E125" s="114">
        <v>0</v>
      </c>
      <c r="F125" s="121"/>
    </row>
    <row r="126" spans="3:6" s="116" customFormat="1" ht="12.75">
      <c r="C126" s="112"/>
      <c r="E126" s="114">
        <v>0</v>
      </c>
      <c r="F126" s="121"/>
    </row>
    <row r="127" spans="3:6" s="116" customFormat="1" ht="12.75">
      <c r="C127" s="112"/>
      <c r="E127" s="114">
        <v>0</v>
      </c>
      <c r="F127" s="121"/>
    </row>
    <row r="128" spans="3:6" s="116" customFormat="1" ht="12.75">
      <c r="C128" s="112"/>
      <c r="E128" s="114">
        <v>0</v>
      </c>
      <c r="F128" s="121"/>
    </row>
    <row r="129" spans="3:6" s="116" customFormat="1" ht="12.75">
      <c r="C129" s="112"/>
      <c r="E129" s="114">
        <v>0</v>
      </c>
      <c r="F129" s="121"/>
    </row>
    <row r="130" spans="3:6" s="116" customFormat="1" ht="12.75">
      <c r="C130" s="112"/>
      <c r="E130" s="114">
        <v>0</v>
      </c>
      <c r="F130" s="121"/>
    </row>
    <row r="131" spans="3:6" s="116" customFormat="1" ht="12.75">
      <c r="C131" s="112"/>
      <c r="E131" s="114">
        <v>0</v>
      </c>
      <c r="F131" s="121"/>
    </row>
    <row r="132" spans="3:6" s="116" customFormat="1" ht="12.75">
      <c r="C132" s="112"/>
      <c r="E132" s="114">
        <v>0</v>
      </c>
      <c r="F132" s="121"/>
    </row>
    <row r="133" spans="3:6" s="116" customFormat="1" ht="12.75">
      <c r="C133" s="112"/>
      <c r="E133" s="114">
        <v>0</v>
      </c>
      <c r="F133" s="121"/>
    </row>
    <row r="134" spans="3:6" s="116" customFormat="1" ht="12.75">
      <c r="C134" s="112"/>
      <c r="E134" s="114">
        <v>0</v>
      </c>
      <c r="F134" s="121"/>
    </row>
    <row r="135" spans="3:6" s="116" customFormat="1" ht="12.75">
      <c r="C135" s="112"/>
      <c r="E135" s="114">
        <v>0</v>
      </c>
      <c r="F135" s="121"/>
    </row>
    <row r="136" spans="3:6" s="116" customFormat="1" ht="12.75">
      <c r="C136" s="112"/>
      <c r="E136" s="114">
        <v>0</v>
      </c>
      <c r="F136" s="121"/>
    </row>
    <row r="137" spans="3:6" s="116" customFormat="1" ht="12.75">
      <c r="C137" s="112"/>
      <c r="E137" s="114">
        <v>0</v>
      </c>
      <c r="F137" s="121"/>
    </row>
    <row r="138" spans="3:6" s="116" customFormat="1" ht="12.75">
      <c r="C138" s="112"/>
      <c r="E138" s="114">
        <v>0</v>
      </c>
      <c r="F138" s="121"/>
    </row>
    <row r="139" spans="3:6" s="116" customFormat="1" ht="12.75">
      <c r="C139" s="112"/>
      <c r="E139" s="114">
        <v>0</v>
      </c>
      <c r="F139" s="121"/>
    </row>
    <row r="140" spans="3:6" s="116" customFormat="1" ht="12.75">
      <c r="C140" s="112"/>
      <c r="E140" s="114">
        <v>0</v>
      </c>
      <c r="F140" s="121"/>
    </row>
    <row r="141" spans="3:6" s="116" customFormat="1" ht="12.75">
      <c r="C141" s="112"/>
      <c r="E141" s="114">
        <v>0</v>
      </c>
      <c r="F141" s="121"/>
    </row>
    <row r="142" spans="3:6" s="116" customFormat="1" ht="12.75">
      <c r="C142" s="112"/>
      <c r="E142" s="114">
        <v>0</v>
      </c>
      <c r="F142" s="121"/>
    </row>
    <row r="143" spans="3:6" s="116" customFormat="1" ht="12.75">
      <c r="C143" s="112"/>
      <c r="E143" s="114">
        <v>0</v>
      </c>
      <c r="F143" s="121"/>
    </row>
    <row r="144" spans="3:6" s="116" customFormat="1" ht="12.75">
      <c r="C144" s="112"/>
      <c r="E144" s="114">
        <v>0</v>
      </c>
      <c r="F144" s="121"/>
    </row>
    <row r="145" spans="3:6" s="116" customFormat="1" ht="12.75">
      <c r="C145" s="112"/>
      <c r="E145" s="114">
        <v>0</v>
      </c>
      <c r="F145" s="121"/>
    </row>
    <row r="146" spans="3:6" s="116" customFormat="1" ht="12.75">
      <c r="C146" s="112"/>
      <c r="E146" s="114">
        <v>0</v>
      </c>
      <c r="F146" s="121"/>
    </row>
    <row r="147" spans="3:6" s="116" customFormat="1" ht="12.75">
      <c r="C147" s="112"/>
      <c r="E147" s="114">
        <v>0</v>
      </c>
      <c r="F147" s="121"/>
    </row>
    <row r="148" spans="3:6" s="116" customFormat="1" ht="12.75">
      <c r="C148" s="112"/>
      <c r="E148" s="114">
        <v>0</v>
      </c>
      <c r="F148" s="121"/>
    </row>
    <row r="149" spans="3:6" s="116" customFormat="1" ht="12.75">
      <c r="C149" s="112"/>
      <c r="E149" s="114">
        <v>0</v>
      </c>
      <c r="F149" s="121"/>
    </row>
    <row r="150" spans="3:6" s="116" customFormat="1" ht="12.75">
      <c r="C150" s="112"/>
      <c r="E150" s="114">
        <v>0</v>
      </c>
      <c r="F150" s="121"/>
    </row>
    <row r="151" spans="3:6" s="116" customFormat="1" ht="12.75">
      <c r="C151" s="112"/>
      <c r="E151" s="114">
        <v>0</v>
      </c>
      <c r="F151" s="121"/>
    </row>
    <row r="152" spans="3:6" s="116" customFormat="1" ht="12.75">
      <c r="C152" s="112"/>
      <c r="E152" s="114">
        <v>0</v>
      </c>
      <c r="F152" s="121"/>
    </row>
    <row r="153" spans="3:6" s="116" customFormat="1" ht="12.75">
      <c r="C153" s="112"/>
      <c r="E153" s="114">
        <v>0</v>
      </c>
      <c r="F153" s="121"/>
    </row>
    <row r="154" spans="3:6" s="116" customFormat="1" ht="12.75">
      <c r="C154" s="112"/>
      <c r="E154" s="114">
        <v>0</v>
      </c>
      <c r="F154" s="121"/>
    </row>
    <row r="155" spans="3:6" s="116" customFormat="1" ht="12.75">
      <c r="C155" s="112"/>
      <c r="E155" s="114">
        <v>0</v>
      </c>
      <c r="F155" s="121"/>
    </row>
    <row r="156" spans="3:6" s="116" customFormat="1" ht="12.75">
      <c r="C156" s="112"/>
      <c r="E156" s="114">
        <v>0</v>
      </c>
      <c r="F156" s="121"/>
    </row>
    <row r="157" spans="3:6" s="116" customFormat="1" ht="12.75">
      <c r="C157" s="112"/>
      <c r="E157" s="114">
        <v>0</v>
      </c>
      <c r="F157" s="121"/>
    </row>
    <row r="158" spans="3:6" s="116" customFormat="1" ht="12.75">
      <c r="C158" s="112"/>
      <c r="E158" s="114">
        <v>0</v>
      </c>
      <c r="F158" s="121"/>
    </row>
    <row r="159" spans="3:6" s="116" customFormat="1" ht="12.75">
      <c r="C159" s="112"/>
      <c r="E159" s="114">
        <v>0</v>
      </c>
      <c r="F159" s="121"/>
    </row>
    <row r="160" spans="3:6" s="116" customFormat="1" ht="12.75">
      <c r="C160" s="112"/>
      <c r="E160" s="114">
        <v>0</v>
      </c>
      <c r="F160" s="121"/>
    </row>
    <row r="161" spans="3:6" s="116" customFormat="1" ht="12.75">
      <c r="C161" s="112"/>
      <c r="E161" s="114">
        <v>0</v>
      </c>
      <c r="F161" s="121"/>
    </row>
    <row r="162" spans="3:6" s="116" customFormat="1" ht="12.75">
      <c r="C162" s="112"/>
      <c r="E162" s="114">
        <v>0</v>
      </c>
      <c r="F162" s="121"/>
    </row>
    <row r="163" spans="3:6" s="116" customFormat="1" ht="12.75">
      <c r="C163" s="112"/>
      <c r="E163" s="114">
        <v>0</v>
      </c>
      <c r="F163" s="121"/>
    </row>
    <row r="164" spans="3:6" s="116" customFormat="1" ht="12.75">
      <c r="C164" s="112"/>
      <c r="E164" s="114">
        <v>0</v>
      </c>
      <c r="F164" s="121"/>
    </row>
    <row r="165" spans="3:6" s="116" customFormat="1" ht="12.75">
      <c r="C165" s="112"/>
      <c r="E165" s="114">
        <v>0</v>
      </c>
      <c r="F165" s="121"/>
    </row>
    <row r="166" spans="3:6" s="116" customFormat="1" ht="12.75">
      <c r="C166" s="112"/>
      <c r="E166" s="114">
        <v>0</v>
      </c>
      <c r="F166" s="121"/>
    </row>
    <row r="167" spans="3:6" s="116" customFormat="1" ht="12.75">
      <c r="C167" s="112"/>
      <c r="E167" s="114">
        <v>0</v>
      </c>
      <c r="F167" s="121"/>
    </row>
    <row r="168" spans="3:6" s="116" customFormat="1" ht="12.75">
      <c r="C168" s="112"/>
      <c r="E168" s="114">
        <v>0</v>
      </c>
      <c r="F168" s="121"/>
    </row>
    <row r="169" spans="3:6" s="116" customFormat="1" ht="12.75">
      <c r="C169" s="112"/>
      <c r="E169" s="114">
        <v>0</v>
      </c>
      <c r="F169" s="121"/>
    </row>
    <row r="170" spans="3:6" s="116" customFormat="1" ht="12.75">
      <c r="C170" s="112"/>
      <c r="E170" s="114">
        <v>0</v>
      </c>
      <c r="F170" s="121"/>
    </row>
    <row r="171" spans="3:6" s="116" customFormat="1" ht="12.75">
      <c r="C171" s="112"/>
      <c r="E171" s="114">
        <v>0</v>
      </c>
      <c r="F171" s="121"/>
    </row>
    <row r="172" spans="3:6" s="116" customFormat="1" ht="12.75">
      <c r="C172" s="112"/>
      <c r="E172" s="114">
        <v>0</v>
      </c>
      <c r="F172" s="121"/>
    </row>
    <row r="173" spans="3:6" s="116" customFormat="1" ht="12.75">
      <c r="C173" s="112"/>
      <c r="E173" s="114">
        <v>0</v>
      </c>
      <c r="F173" s="121"/>
    </row>
    <row r="174" spans="3:6" s="116" customFormat="1" ht="12.75">
      <c r="C174" s="112"/>
      <c r="E174" s="114">
        <v>0</v>
      </c>
      <c r="F174" s="121"/>
    </row>
    <row r="175" spans="3:6" s="116" customFormat="1" ht="12.75">
      <c r="C175" s="112"/>
      <c r="E175" s="114">
        <v>0</v>
      </c>
      <c r="F175" s="121"/>
    </row>
    <row r="176" spans="3:6" s="116" customFormat="1" ht="12.75">
      <c r="C176" s="112"/>
      <c r="E176" s="114">
        <v>0</v>
      </c>
      <c r="F176" s="121"/>
    </row>
  </sheetData>
  <sheetProtection/>
  <mergeCells count="4">
    <mergeCell ref="B26:J26"/>
    <mergeCell ref="F10:F11"/>
    <mergeCell ref="D10:E10"/>
    <mergeCell ref="D11:E11"/>
  </mergeCells>
  <conditionalFormatting sqref="A9:IV9 A27:IV65536 A26:B26 K26:IV26 A10:B11 D10:D11 G10:IV11 A12:IV25">
    <cfRule type="cellIs" priority="1" dxfId="0" operator="equal" stopIfTrue="1">
      <formula>0</formula>
    </cfRule>
  </conditionalFormatting>
  <printOptions/>
  <pageMargins left="0.2362204724409449" right="0.22" top="0.5118110236220472" bottom="1.299212598425197" header="0.5118110236220472" footer="0.5118110236220472"/>
  <pageSetup horizontalDpi="300" verticalDpi="300" orientation="landscape" paperSize="9" scale="63" r:id="rId3"/>
  <headerFooter alignWithMargins="0">
    <oddFooter>&amp;L&amp;G&amp;R&amp;G</oddFooter>
  </headerFooter>
  <rowBreaks count="1" manualBreakCount="1">
    <brk id="20" max="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Majestic Wine Warehouses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onecall</dc:creator>
  <cp:keywords/>
  <dc:description/>
  <cp:lastModifiedBy>Kathryn</cp:lastModifiedBy>
  <dcterms:created xsi:type="dcterms:W3CDTF">2011-12-21T16:17:33Z</dcterms:created>
  <dcterms:modified xsi:type="dcterms:W3CDTF">2017-09-04T09:38:46Z</dcterms:modified>
  <cp:category/>
  <cp:version/>
  <cp:contentType/>
  <cp:contentStatus/>
</cp:coreProperties>
</file>